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120" yWindow="-120" windowWidth="21840" windowHeight="13140" tabRatio="805" activeTab="2"/>
  </bookViews>
  <sheets>
    <sheet name="Приложение 3" sheetId="13" r:id="rId1"/>
    <sheet name="Приложение 4" sheetId="12" r:id="rId2"/>
    <sheet name="Приложение 5" sheetId="14" r:id="rId3"/>
  </sheets>
  <definedNames>
    <definedName name="_Hlk514759394" localSheetId="2">'Приложение 5'!#REF!</definedName>
    <definedName name="_xlnm.Print_Titles" localSheetId="0">'Приложение 3'!$5:$6</definedName>
    <definedName name="_xlnm.Print_Titles" localSheetId="1">'Приложение 4'!$7:$8</definedName>
    <definedName name="_xlnm.Print_Titles" localSheetId="2">'Приложение 5'!$5:$6</definedName>
    <definedName name="_xlnm.Print_Area" localSheetId="0">'Приложение 3'!$A$1:$D$31</definedName>
    <definedName name="_xlnm.Print_Area" localSheetId="1">'Приложение 4'!$A$1:$E$77</definedName>
    <definedName name="_xlnm.Print_Area" localSheetId="2">'Приложение 5'!$A$1:$H$115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7" i="14" l="1"/>
  <c r="H98" i="14"/>
  <c r="H97" i="14"/>
  <c r="H27" i="14"/>
  <c r="H26" i="14"/>
  <c r="H25" i="14" s="1"/>
  <c r="H24" i="14" s="1"/>
  <c r="H23" i="14" s="1"/>
  <c r="H21" i="14"/>
  <c r="H18" i="14" s="1"/>
  <c r="E16" i="12"/>
  <c r="H17" i="14" l="1"/>
  <c r="H20" i="14"/>
  <c r="H19" i="14"/>
  <c r="E54" i="12"/>
  <c r="E45" i="12"/>
  <c r="E44" i="12"/>
  <c r="E43" i="12" s="1"/>
  <c r="E17" i="12"/>
  <c r="E15" i="12" s="1"/>
  <c r="E14" i="12" s="1"/>
  <c r="E11" i="12"/>
  <c r="E12" i="12"/>
  <c r="E13" i="12"/>
  <c r="D25" i="13"/>
  <c r="D10" i="13"/>
  <c r="D9" i="13"/>
  <c r="E10" i="12" l="1"/>
  <c r="E38" i="12"/>
  <c r="E32" i="12"/>
  <c r="D20" i="13"/>
  <c r="D23" i="13"/>
  <c r="H75" i="14"/>
  <c r="H88" i="14" l="1"/>
  <c r="D11" i="13" l="1"/>
  <c r="D8" i="13" s="1"/>
  <c r="E27" i="12"/>
  <c r="H14" i="14"/>
  <c r="E68" i="12" l="1"/>
  <c r="E60" i="12" l="1"/>
  <c r="E58" i="12" l="1"/>
  <c r="E31" i="12"/>
  <c r="E26" i="12"/>
  <c r="E25" i="12" s="1"/>
  <c r="D17" i="13"/>
  <c r="D15" i="13"/>
  <c r="H67" i="14"/>
  <c r="H66" i="14" s="1"/>
  <c r="H65" i="14" s="1"/>
  <c r="H64" i="14" s="1"/>
  <c r="H63" i="14" s="1"/>
  <c r="H62" i="14" s="1"/>
  <c r="H87" i="14" l="1"/>
  <c r="H73" i="14"/>
  <c r="H72" i="14" s="1"/>
  <c r="H71" i="14" s="1"/>
  <c r="H70" i="14" s="1"/>
  <c r="H74" i="14"/>
  <c r="H39" i="14"/>
  <c r="H60" i="14"/>
  <c r="H59" i="14" s="1"/>
  <c r="H58" i="14" s="1"/>
  <c r="H57" i="14" s="1"/>
  <c r="H56" i="14" s="1"/>
  <c r="H55" i="14" s="1"/>
  <c r="H30" i="14"/>
  <c r="H34" i="14" l="1"/>
  <c r="H22" i="14"/>
  <c r="E66" i="12"/>
  <c r="H33" i="14"/>
  <c r="H32" i="14" s="1"/>
  <c r="H53" i="14" l="1"/>
  <c r="D21" i="13" l="1"/>
  <c r="E35" i="12"/>
  <c r="H81" i="14"/>
  <c r="H80" i="14" s="1"/>
  <c r="H79" i="14" s="1"/>
  <c r="H78" i="14" s="1"/>
  <c r="H77" i="14" s="1"/>
  <c r="H48" i="14" l="1"/>
  <c r="E47" i="12" l="1"/>
  <c r="D24" i="13" l="1"/>
  <c r="E53" i="12" l="1"/>
  <c r="E52" i="12" s="1"/>
  <c r="E51" i="12" s="1"/>
  <c r="E42" i="12"/>
  <c r="E39" i="12"/>
  <c r="E37" i="12"/>
  <c r="E70" i="12"/>
  <c r="E34" i="12" l="1"/>
  <c r="H13" i="14"/>
  <c r="H106" i="14" l="1"/>
  <c r="H105" i="14" s="1"/>
  <c r="H104" i="14" s="1"/>
  <c r="H96" i="14"/>
  <c r="H42" i="14"/>
  <c r="H41" i="14" s="1"/>
  <c r="H16" i="14" s="1"/>
  <c r="H89" i="14"/>
  <c r="H95" i="14" l="1"/>
  <c r="H94" i="14" s="1"/>
  <c r="H86" i="14" l="1"/>
  <c r="D19" i="13" l="1"/>
  <c r="D7" i="13" s="1"/>
  <c r="H69" i="14" l="1"/>
  <c r="H85" i="14" l="1"/>
  <c r="H84" i="14" s="1"/>
  <c r="H93" i="14" l="1"/>
  <c r="H92" i="14" s="1"/>
  <c r="H91" i="14" s="1"/>
  <c r="H83" i="14"/>
  <c r="H76" i="14" s="1"/>
  <c r="E24" i="12" l="1"/>
  <c r="H15" i="14" l="1"/>
  <c r="H12" i="14"/>
  <c r="H11" i="14" s="1"/>
  <c r="H10" i="14" s="1"/>
  <c r="H9" i="14" s="1"/>
  <c r="H8" i="14" s="1"/>
  <c r="H7" i="14" l="1"/>
  <c r="E72" i="12"/>
  <c r="E57" i="12" s="1"/>
  <c r="E30" i="12"/>
  <c r="E29" i="12" s="1"/>
  <c r="E22" i="12"/>
  <c r="E20" i="12"/>
  <c r="E56" i="12" l="1"/>
  <c r="E41" i="12"/>
  <c r="E33" i="12"/>
  <c r="E28" i="12" l="1"/>
  <c r="E9" i="12" s="1"/>
</calcChain>
</file>

<file path=xl/sharedStrings.xml><?xml version="1.0" encoding="utf-8"?>
<sst xmlns="http://schemas.openxmlformats.org/spreadsheetml/2006/main" count="564" uniqueCount="141">
  <si>
    <t>(тыс. рублей)</t>
  </si>
  <si>
    <t>ВСЕГО</t>
  </si>
  <si>
    <t xml:space="preserve">Распределение бюджетных ассигнований </t>
  </si>
  <si>
    <t>№ п/п</t>
  </si>
  <si>
    <t>Наименование</t>
  </si>
  <si>
    <t>ЦСР</t>
  </si>
  <si>
    <t>ВР</t>
  </si>
  <si>
    <t>Сумма</t>
  </si>
  <si>
    <t>Всего</t>
  </si>
  <si>
    <t>Обеспечение деятельности администрации Харьковского сельского поселения</t>
  </si>
  <si>
    <t>70 0 00 00000</t>
  </si>
  <si>
    <t>Высшее должностное лицо Харьковского сельского поселения Лабинского района</t>
  </si>
  <si>
    <t>70 1 00 00000</t>
  </si>
  <si>
    <t>Расходы на обеспечение функций органов местного самоуправления</t>
  </si>
  <si>
    <t>70 1 00 00190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</si>
  <si>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</si>
  <si>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функционирования администрации Харьковского сельского поселения Лабинского района</t>
  </si>
  <si>
    <t>70 4 00 00000</t>
  </si>
  <si>
    <t>70 4 00 00190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</si>
  <si>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</si>
  <si>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</si>
  <si>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Резервный фонд администрации Харьковского сельского поселения Лабинского района.</t>
  </si>
  <si>
    <t>70 4 00 10490</t>
  </si>
  <si>
    <t>Осуществление отдельных полномочий поселений по внутреннему финансовому контролю</t>
  </si>
  <si>
    <t>Межбюджетные трансферты</t>
  </si>
  <si>
    <t>70 4 00 21040</t>
  </si>
  <si>
    <t>Обеспечение деятельности контрольно-счетной палаты</t>
  </si>
  <si>
    <t>72 0  00 00000</t>
  </si>
  <si>
    <t>Контрольно-счетная палата муниципального образования Лабинский район</t>
  </si>
  <si>
    <t>72 2 00 00000</t>
  </si>
  <si>
    <t>Осуществление отдельных полномочий поселений по формированию, утверждению, исполнению бюджета поселения и контролю за исполнением данного бюджета</t>
  </si>
  <si>
    <t>72 2 00 21010</t>
  </si>
  <si>
    <t xml:space="preserve">Расходы сельских  поселений </t>
  </si>
  <si>
    <t>80 0 00 00000</t>
  </si>
  <si>
    <t>Расходы по национальной экономике</t>
  </si>
  <si>
    <t>80 2 00 00000</t>
  </si>
  <si>
    <t xml:space="preserve">Реализация мероприятий по национальной экономике </t>
  </si>
  <si>
    <t>80 2 02 00000</t>
  </si>
  <si>
    <t>Расходы жилищно-коммунального хозяйства</t>
  </si>
  <si>
    <t>80 3 00 00000</t>
  </si>
  <si>
    <t>Реализация мероприятий жилищно-коммунального хозяйства</t>
  </si>
  <si>
    <t>80 3 03 00000</t>
  </si>
  <si>
    <t>Уличное освещение</t>
  </si>
  <si>
    <t>80 3 03 12410</t>
  </si>
  <si>
    <t xml:space="preserve">Прочие мероприятия по благоустройству   </t>
  </si>
  <si>
    <t>80 3 03 12440</t>
  </si>
  <si>
    <t>Расходы по отрасли культура</t>
  </si>
  <si>
    <t>80 5 00 00000</t>
  </si>
  <si>
    <t xml:space="preserve">Реализация мероприятий по отрасли культура </t>
  </si>
  <si>
    <t>80 5 05 00000</t>
  </si>
  <si>
    <t>Расходы на обеспечение деятельности (оказание услуг) муниципальных учреждений</t>
  </si>
  <si>
    <t>80 5 05 00590</t>
  </si>
  <si>
    <t>Расходы по отрасли культура (Библиотеки)</t>
  </si>
  <si>
    <t>80 6 00 00000</t>
  </si>
  <si>
    <t>80 6 06 00000</t>
  </si>
  <si>
    <t>80 6 06 00590</t>
  </si>
  <si>
    <t>80 9 00 00000</t>
  </si>
  <si>
    <t>Реализация мероприятий по непрограммным расходам</t>
  </si>
  <si>
    <t>80 9 09 00000</t>
  </si>
  <si>
    <t>Осуществление первичного воинского учета на территориях, где отсутствуют военные комиссариаты</t>
  </si>
  <si>
    <t>80 9 09 51180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</si>
  <si>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</si>
  <si>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80 9 09 60190</t>
  </si>
  <si>
    <t>Отдельные мероприятия по непрограммным расходам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</si>
  <si>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</si>
  <si>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</si>
  <si>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</si>
  <si>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</si>
  <si>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</si>
  <si>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</si>
  <si>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</si>
  <si>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оборона</t>
  </si>
  <si>
    <t xml:space="preserve">Мобилизационная и вневойсковая подготовка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</si>
  <si>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</si>
  <si>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</si>
  <si>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</si>
  <si>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</si>
  <si>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</si>
  <si>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</si>
  <si>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</si>
  <si>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</si>
  <si>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Вед</t>
  </si>
  <si>
    <t>Совет Харьковского сельского поселения Лабинского района</t>
  </si>
  <si>
    <t>Администрация Харьковского сельского поселения Лабинского района</t>
  </si>
  <si>
    <t>Расходы сельских  поселений</t>
  </si>
  <si>
    <t>Прочие мероприятия по благоустройству</t>
  </si>
  <si>
    <t>Реализация мероприятий по отрасли культура (Библиотеки)</t>
  </si>
  <si>
    <t>80 9 09 11320</t>
  </si>
  <si>
    <t>Осуществление передаваемых полномочий по информированию населения об ограничении водопользования на водных объектах общего пользования</t>
  </si>
  <si>
    <t xml:space="preserve">Отдельные мероприятия 
по непрограммным расходам
</t>
  </si>
  <si>
    <t>03</t>
  </si>
  <si>
    <t>01</t>
  </si>
  <si>
    <t>00</t>
  </si>
  <si>
    <t>06</t>
  </si>
  <si>
    <t>02</t>
  </si>
  <si>
    <t>04</t>
  </si>
  <si>
    <t>09</t>
  </si>
  <si>
    <t>05</t>
  </si>
  <si>
    <t>08</t>
  </si>
  <si>
    <t xml:space="preserve">Обеспечение деятельности администрации Харьковского сельского поселения Лабинского района </t>
  </si>
  <si>
    <t>Обеспечение деятельности администрации Харьковского сельского поселения Лабинского района</t>
  </si>
  <si>
    <t xml:space="preserve">Информационное обеспечение деятельности органов местного самоуправления </t>
  </si>
  <si>
    <t>Управление муниципальным имуществом</t>
  </si>
  <si>
    <t>80 9 09 12060</t>
  </si>
  <si>
    <t>80 9 09 12090</t>
  </si>
  <si>
    <t xml:space="preserve"> 70 4 00 21040</t>
  </si>
  <si>
    <t>Информационное обеспечение деятельности органов местного самоуправления</t>
  </si>
  <si>
    <t>80 5 05 62980</t>
  </si>
  <si>
    <t>Дополнительная помощь местным бюджетам для решения социально значимых вопросов местного значения</t>
  </si>
  <si>
    <r>
      <t>Реализация мероприятий по отрасли культура (Библиотеки</t>
    </r>
    <r>
      <rPr>
        <sz val="14"/>
        <rFont val="Times New Roman"/>
        <family val="1"/>
        <charset val="204"/>
      </rPr>
      <t>)</t>
    </r>
  </si>
  <si>
    <t>07</t>
  </si>
  <si>
    <t xml:space="preserve">Обеспечение проведения выборов и референдумов </t>
  </si>
  <si>
    <t>80 9 09 12993</t>
  </si>
  <si>
    <t>Проведение выборов в муниципальном образовании</t>
  </si>
  <si>
    <t>80 5 05 60390</t>
  </si>
  <si>
    <t>Поощрение победителей краевого конкурса на звание                               " Лучший орган территориального общественного самоуправления"</t>
  </si>
  <si>
    <t xml:space="preserve">Иные бюджетные ассигнования </t>
  </si>
  <si>
    <t>13</t>
  </si>
  <si>
    <t>Другие общегосударственные вопросы</t>
  </si>
  <si>
    <t>80 3 03 12400</t>
  </si>
  <si>
    <t>Развитие коммунального хозяйства</t>
  </si>
  <si>
    <t>Коммунальное хозяйство</t>
  </si>
  <si>
    <t xml:space="preserve">Развитие коммунального хозяйства </t>
  </si>
  <si>
    <t xml:space="preserve">Коммунальное хозяйство </t>
  </si>
  <si>
    <t xml:space="preserve">Исполняющий обязанности </t>
  </si>
  <si>
    <t xml:space="preserve">Лабинского района                                                       </t>
  </si>
  <si>
    <t>Исполняющий обязанности</t>
  </si>
  <si>
    <t xml:space="preserve">Лабинского района                                                      </t>
  </si>
  <si>
    <t>Распределение бюджетных ассигнований по разделам и подразделам классификации расходов на 2025 год</t>
  </si>
  <si>
    <t>по целевым статьям (муниципальным программам и непрограммным направлениям деятельности), группам видов расходов классификации расходов бюджетов на 2025 год</t>
  </si>
  <si>
    <t xml:space="preserve">Харьковского сельского поселения </t>
  </si>
  <si>
    <t>Ведомственная структура расходов бюджета на 2025 год</t>
  </si>
  <si>
    <t>С.Н. Матыкина</t>
  </si>
  <si>
    <t>80 2 02 9Д001</t>
  </si>
  <si>
    <t>81 2 02 9Д001</t>
  </si>
  <si>
    <t>Проектирование, строительство, реконструкцию, капитальный ремонт, ремонт и содержание автомобильных дорог общего пользования и искусственных дорожных сооружений на них, а также на мероприятия по транспортной безопасности, проводимые в рамках строительства, реконструкции, капитального ремонта и ремонта автомобильных дорог</t>
  </si>
  <si>
    <t>председателя Совета</t>
  </si>
  <si>
    <t xml:space="preserve">Исполняющий обязанности                                                                                                   председателя Совета                                                                                            Харьковского сельского поселения                                                            Лабинского района </t>
  </si>
  <si>
    <t>Приложение № 3                                      к решению Совета Харьковского сельского поселения Лабинского района                                                                 от 19.05.2025 № 18/24                 Приложение № 3 к решению Совета Харьковского сельского поселения Лабинского района от 24.12.2024 г. № 8/7 "О бюджете Харьковского сельского поселения Лабинского района на 2025 годсельского поселения Лабинского района на 2025 год"</t>
  </si>
  <si>
    <r>
      <t>Приложение № 4                                      к решению Совета Харьковского сельского поселения Лабинского района                                                                 от</t>
    </r>
    <r>
      <rPr>
        <sz val="14"/>
        <rFont val="Times New Roman"/>
        <family val="1"/>
        <charset val="204"/>
      </rPr>
      <t xml:space="preserve"> 19.05.2025 № 18/24</t>
    </r>
    <r>
      <rPr>
        <sz val="14"/>
        <color theme="1"/>
        <rFont val="Times New Roman"/>
        <family val="1"/>
        <charset val="204"/>
      </rPr>
      <t xml:space="preserve">             Приложение № 4 к решению Совета Харьковского сельского поселения Лабинского района от 24.12.2024 г. № 8/7 "О бюджете Харьковского сельского поселения Лабинского района на 2025 год</t>
    </r>
  </si>
  <si>
    <t>Приложение № 5                                      к решению Совета Харьковского сельского поселения Лабинского района                                                                 от 19.05.2025 № 18/24                 Приложение № 5 к решению Совета Харьковского сельского поселения Лабинского района от 24.12.2024 г. № 8/7 "О бюджете Харьковского сельского поселения Лабинского района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</si>
</sst>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0" fillId="0" borderId="0" xfId="0" applyFont="1"/>
    <xf numFmtId="0" fontId="2" fillId="0" borderId="0" xfId="0" applyFont="1" applyAlignment="1">
      <alignment horizontal="right"/>
    </xf>
    <xf numFmtId="0" fontId="10" fillId="0" borderId="0" xfId="0" applyFont="1" applyFill="1"/>
    <xf numFmtId="1" fontId="10" fillId="0" borderId="0" xfId="0" applyNumberFormat="1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1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justify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" fontId="0" fillId="0" borderId="0" xfId="0" applyNumberForma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6" fillId="0" borderId="1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/>
    <xf numFmtId="164" fontId="6" fillId="0" borderId="2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 wrapText="1"/>
    </xf>
    <xf numFmtId="0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10" fillId="0" borderId="0" xfId="0" applyFont="1" applyAlignment="1"/>
    <xf numFmtId="164" fontId="4" fillId="0" borderId="1" xfId="0" applyNumberFormat="1" applyFont="1" applyFill="1" applyBorder="1" applyAlignment="1">
      <alignment horizontal="right" wrapText="1"/>
    </xf>
    <xf numFmtId="0" fontId="1" fillId="0" borderId="0" xfId="0" applyFont="1" applyFill="1" applyAlignment="1"/>
    <xf numFmtId="0" fontId="0" fillId="0" borderId="0" xfId="0"/>
    <xf numFmtId="164" fontId="1" fillId="0" borderId="0" xfId="0" applyNumberFormat="1" applyFont="1" applyFill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wrapText="1"/>
    </xf>
    <xf numFmtId="0" fontId="4" fillId="0" borderId="0" xfId="0" applyFont="1" applyAlignment="1">
      <alignment horizontal="right"/>
    </xf>
    <xf numFmtId="0" fontId="13" fillId="0" borderId="0" xfId="0" applyFont="1"/>
    <xf numFmtId="0" fontId="13" fillId="0" borderId="3" xfId="0" applyFont="1" applyBorder="1" applyAlignment="1"/>
    <xf numFmtId="0" fontId="13" fillId="0" borderId="0" xfId="0" applyFont="1" applyBorder="1" applyAlignment="1"/>
    <xf numFmtId="0" fontId="14" fillId="0" borderId="0" xfId="0" applyFont="1"/>
    <xf numFmtId="0" fontId="4" fillId="0" borderId="1" xfId="0" applyFont="1" applyFill="1" applyBorder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left"/>
    </xf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justify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center" wrapText="1"/>
    </xf>
    <xf numFmtId="164" fontId="4" fillId="0" borderId="2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64" fontId="0" fillId="0" borderId="0" xfId="0" applyNumberFormat="1" applyFill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0" xfId="0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1"/>
  <sheetViews>
    <sheetView view="pageBreakPreview" zoomScale="72" zoomScaleNormal="70" zoomScaleSheetLayoutView="72" workbookViewId="0">
      <selection activeCell="C1" sqref="C1:D1"/>
    </sheetView>
  </sheetViews>
  <sheetFormatPr defaultRowHeight="19.5" x14ac:dyDescent="0.3"/>
  <cols>
    <col min="1" max="1" width="73.85546875" customWidth="1"/>
    <col min="2" max="2" width="23.85546875" customWidth="1"/>
    <col min="3" max="3" width="17.85546875" customWidth="1"/>
    <col min="4" max="4" width="20.7109375" customWidth="1"/>
    <col min="5" max="5" width="19.28515625" style="67" customWidth="1"/>
  </cols>
  <sheetData>
    <row r="1" spans="1:6" ht="241.5" customHeight="1" x14ac:dyDescent="0.3">
      <c r="A1" s="3"/>
      <c r="B1" s="3"/>
      <c r="C1" s="85" t="s">
        <v>138</v>
      </c>
      <c r="D1" s="85"/>
      <c r="E1" s="63"/>
    </row>
    <row r="2" spans="1:6" x14ac:dyDescent="0.3">
      <c r="A2" s="2"/>
      <c r="B2" s="2"/>
      <c r="C2" s="2"/>
      <c r="D2" s="2"/>
      <c r="E2" s="64"/>
    </row>
    <row r="3" spans="1:6" ht="24.75" customHeight="1" x14ac:dyDescent="0.3">
      <c r="A3" s="87" t="s">
        <v>128</v>
      </c>
      <c r="B3" s="87"/>
      <c r="C3" s="87"/>
      <c r="D3" s="87"/>
      <c r="E3" s="64"/>
    </row>
    <row r="4" spans="1:6" x14ac:dyDescent="0.3">
      <c r="A4" s="4"/>
      <c r="B4" s="4"/>
      <c r="C4" s="4"/>
      <c r="D4" s="10" t="s">
        <v>0</v>
      </c>
      <c r="E4" s="64"/>
    </row>
    <row r="5" spans="1:6" x14ac:dyDescent="0.3">
      <c r="A5" s="13" t="s">
        <v>4</v>
      </c>
      <c r="B5" s="13" t="s">
        <v>64</v>
      </c>
      <c r="C5" s="13" t="s">
        <v>65</v>
      </c>
      <c r="D5" s="13" t="s">
        <v>7</v>
      </c>
      <c r="E5" s="64"/>
    </row>
    <row r="6" spans="1:6" x14ac:dyDescent="0.3">
      <c r="A6" s="13">
        <v>2</v>
      </c>
      <c r="B6" s="13">
        <v>4</v>
      </c>
      <c r="C6" s="13">
        <v>5</v>
      </c>
      <c r="D6" s="13">
        <v>8</v>
      </c>
      <c r="E6" s="64"/>
    </row>
    <row r="7" spans="1:6" x14ac:dyDescent="0.3">
      <c r="A7" s="73" t="s">
        <v>1</v>
      </c>
      <c r="B7" s="74"/>
      <c r="C7" s="74"/>
      <c r="D7" s="28">
        <f>D8+D15+D17+D19+D21+D24</f>
        <v>7460.5</v>
      </c>
      <c r="E7" s="64"/>
    </row>
    <row r="8" spans="1:6" ht="27.75" customHeight="1" x14ac:dyDescent="0.3">
      <c r="A8" s="73" t="s">
        <v>66</v>
      </c>
      <c r="B8" s="75" t="s">
        <v>91</v>
      </c>
      <c r="C8" s="75" t="s">
        <v>92</v>
      </c>
      <c r="D8" s="28">
        <f>D9+D10+D11+D12+D13+D14</f>
        <v>3075.5</v>
      </c>
      <c r="E8" s="64"/>
    </row>
    <row r="9" spans="1:6" ht="54" customHeight="1" x14ac:dyDescent="0.3">
      <c r="A9" s="76" t="s">
        <v>67</v>
      </c>
      <c r="B9" s="77" t="s">
        <v>91</v>
      </c>
      <c r="C9" s="77" t="s">
        <v>94</v>
      </c>
      <c r="D9" s="56">
        <f>716.1-1.7</f>
        <v>714.4</v>
      </c>
      <c r="E9" s="65"/>
      <c r="F9" s="55"/>
    </row>
    <row r="10" spans="1:6" ht="90" customHeight="1" x14ac:dyDescent="0.3">
      <c r="A10" s="76" t="s">
        <v>68</v>
      </c>
      <c r="B10" s="77" t="s">
        <v>91</v>
      </c>
      <c r="C10" s="77" t="s">
        <v>95</v>
      </c>
      <c r="D10" s="56">
        <f>2302-48.6</f>
        <v>2253.4</v>
      </c>
      <c r="E10" s="65"/>
      <c r="F10" s="55"/>
    </row>
    <row r="11" spans="1:6" ht="90" customHeight="1" x14ac:dyDescent="0.3">
      <c r="A11" s="76" t="s">
        <v>69</v>
      </c>
      <c r="B11" s="77" t="s">
        <v>91</v>
      </c>
      <c r="C11" s="77" t="s">
        <v>93</v>
      </c>
      <c r="D11" s="56">
        <f>44.5+1.7</f>
        <v>46.2</v>
      </c>
      <c r="E11" s="65"/>
      <c r="F11" s="55"/>
    </row>
    <row r="12" spans="1:6" s="35" customFormat="1" x14ac:dyDescent="0.3">
      <c r="A12" s="76" t="s">
        <v>111</v>
      </c>
      <c r="B12" s="77" t="s">
        <v>91</v>
      </c>
      <c r="C12" s="77" t="s">
        <v>110</v>
      </c>
      <c r="D12" s="56">
        <v>60.5</v>
      </c>
      <c r="E12" s="66"/>
      <c r="F12" s="55"/>
    </row>
    <row r="13" spans="1:6" ht="28.5" customHeight="1" x14ac:dyDescent="0.3">
      <c r="A13" s="76" t="s">
        <v>70</v>
      </c>
      <c r="B13" s="77" t="s">
        <v>91</v>
      </c>
      <c r="C13" s="77">
        <v>11</v>
      </c>
      <c r="D13" s="56">
        <v>1</v>
      </c>
      <c r="E13" s="64"/>
    </row>
    <row r="14" spans="1:6" s="58" customFormat="1" ht="29.25" hidden="1" customHeight="1" x14ac:dyDescent="0.3">
      <c r="A14" s="68" t="s">
        <v>118</v>
      </c>
      <c r="B14" s="77" t="s">
        <v>91</v>
      </c>
      <c r="C14" s="77" t="s">
        <v>117</v>
      </c>
      <c r="D14" s="56">
        <v>0</v>
      </c>
      <c r="E14" s="64"/>
    </row>
    <row r="15" spans="1:6" ht="28.5" customHeight="1" x14ac:dyDescent="0.3">
      <c r="A15" s="73" t="s">
        <v>71</v>
      </c>
      <c r="B15" s="75" t="s">
        <v>94</v>
      </c>
      <c r="C15" s="75" t="s">
        <v>92</v>
      </c>
      <c r="D15" s="28">
        <f>D16</f>
        <v>167.6</v>
      </c>
      <c r="E15" s="64"/>
    </row>
    <row r="16" spans="1:6" ht="26.25" customHeight="1" x14ac:dyDescent="0.3">
      <c r="A16" s="76" t="s">
        <v>72</v>
      </c>
      <c r="B16" s="77" t="s">
        <v>94</v>
      </c>
      <c r="C16" s="77" t="s">
        <v>90</v>
      </c>
      <c r="D16" s="56">
        <v>167.6</v>
      </c>
      <c r="E16" s="64"/>
    </row>
    <row r="17" spans="1:5" ht="45.75" customHeight="1" x14ac:dyDescent="0.3">
      <c r="A17" s="73" t="s">
        <v>73</v>
      </c>
      <c r="B17" s="75" t="s">
        <v>90</v>
      </c>
      <c r="C17" s="75" t="s">
        <v>92</v>
      </c>
      <c r="D17" s="28">
        <f>D18</f>
        <v>11.6</v>
      </c>
      <c r="E17" s="64"/>
    </row>
    <row r="18" spans="1:5" ht="57.75" customHeight="1" x14ac:dyDescent="0.3">
      <c r="A18" s="78" t="s">
        <v>74</v>
      </c>
      <c r="B18" s="79" t="s">
        <v>90</v>
      </c>
      <c r="C18" s="77">
        <v>10</v>
      </c>
      <c r="D18" s="80">
        <v>11.6</v>
      </c>
      <c r="E18" s="64"/>
    </row>
    <row r="19" spans="1:5" ht="27.75" customHeight="1" x14ac:dyDescent="0.3">
      <c r="A19" s="73" t="s">
        <v>75</v>
      </c>
      <c r="B19" s="75" t="s">
        <v>95</v>
      </c>
      <c r="C19" s="75" t="s">
        <v>92</v>
      </c>
      <c r="D19" s="28">
        <f>D20</f>
        <v>2830.7</v>
      </c>
      <c r="E19" s="64"/>
    </row>
    <row r="20" spans="1:5" ht="29.25" customHeight="1" x14ac:dyDescent="0.3">
      <c r="A20" s="76" t="s">
        <v>76</v>
      </c>
      <c r="B20" s="77" t="s">
        <v>95</v>
      </c>
      <c r="C20" s="77" t="s">
        <v>96</v>
      </c>
      <c r="D20" s="56">
        <f>924.9+1905.8</f>
        <v>2830.7</v>
      </c>
      <c r="E20" s="64"/>
    </row>
    <row r="21" spans="1:5" ht="26.25" customHeight="1" x14ac:dyDescent="0.3">
      <c r="A21" s="73" t="s">
        <v>77</v>
      </c>
      <c r="B21" s="75" t="s">
        <v>97</v>
      </c>
      <c r="C21" s="75" t="s">
        <v>92</v>
      </c>
      <c r="D21" s="28">
        <f>D23+D22</f>
        <v>132</v>
      </c>
      <c r="E21" s="64"/>
    </row>
    <row r="22" spans="1:5" s="69" customFormat="1" ht="1.5" hidden="1" customHeight="1" x14ac:dyDescent="0.3">
      <c r="A22" s="76" t="s">
        <v>123</v>
      </c>
      <c r="B22" s="77" t="s">
        <v>97</v>
      </c>
      <c r="C22" s="77" t="s">
        <v>94</v>
      </c>
      <c r="D22" s="56"/>
      <c r="E22" s="64"/>
    </row>
    <row r="23" spans="1:5" ht="26.25" customHeight="1" x14ac:dyDescent="0.3">
      <c r="A23" s="76" t="s">
        <v>78</v>
      </c>
      <c r="B23" s="77" t="s">
        <v>97</v>
      </c>
      <c r="C23" s="77" t="s">
        <v>90</v>
      </c>
      <c r="D23" s="56">
        <f>22+110</f>
        <v>132</v>
      </c>
      <c r="E23" s="64"/>
    </row>
    <row r="24" spans="1:5" ht="28.5" customHeight="1" x14ac:dyDescent="0.3">
      <c r="A24" s="73" t="s">
        <v>79</v>
      </c>
      <c r="B24" s="75" t="s">
        <v>98</v>
      </c>
      <c r="C24" s="75" t="s">
        <v>92</v>
      </c>
      <c r="D24" s="28">
        <f>D25</f>
        <v>1243.0999999999999</v>
      </c>
      <c r="E24" s="64"/>
    </row>
    <row r="25" spans="1:5" ht="25.5" customHeight="1" x14ac:dyDescent="0.3">
      <c r="A25" s="76" t="s">
        <v>80</v>
      </c>
      <c r="B25" s="77" t="s">
        <v>98</v>
      </c>
      <c r="C25" s="77" t="s">
        <v>91</v>
      </c>
      <c r="D25" s="56">
        <f>1067.8+100+75.3</f>
        <v>1243.0999999999999</v>
      </c>
      <c r="E25" s="64"/>
    </row>
    <row r="26" spans="1:5" x14ac:dyDescent="0.3">
      <c r="A26" s="2"/>
      <c r="B26" s="2"/>
      <c r="C26" s="2"/>
      <c r="D26" s="2"/>
      <c r="E26" s="64"/>
    </row>
    <row r="27" spans="1:5" x14ac:dyDescent="0.3">
      <c r="A27" s="2"/>
      <c r="B27" s="2"/>
      <c r="C27" s="2"/>
      <c r="D27" s="2"/>
      <c r="E27" s="64"/>
    </row>
    <row r="28" spans="1:5" x14ac:dyDescent="0.3">
      <c r="A28" s="86" t="s">
        <v>124</v>
      </c>
      <c r="B28" s="86"/>
    </row>
    <row r="29" spans="1:5" s="71" customFormat="1" x14ac:dyDescent="0.3">
      <c r="A29" s="83" t="s">
        <v>136</v>
      </c>
      <c r="B29" s="70"/>
      <c r="E29" s="67"/>
    </row>
    <row r="30" spans="1:5" x14ac:dyDescent="0.3">
      <c r="A30" s="1" t="s">
        <v>130</v>
      </c>
      <c r="B30" s="1"/>
      <c r="C30" s="1"/>
    </row>
    <row r="31" spans="1:5" x14ac:dyDescent="0.3">
      <c r="A31" s="1" t="s">
        <v>125</v>
      </c>
      <c r="D31" s="1" t="s">
        <v>132</v>
      </c>
    </row>
  </sheetData>
  <mergeCells count="3">
    <mergeCell ref="C1:D1"/>
    <mergeCell ref="A28:B28"/>
    <mergeCell ref="A3:D3"/>
  </mergeCells>
  <pageMargins left="1.1811023622047245" right="0.39370078740157483" top="0.78740157480314965" bottom="0.39370078740157483" header="0.31496062992125984" footer="0.31496062992125984"/>
  <pageSetup paperSize="9" scale="54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77"/>
  <sheetViews>
    <sheetView view="pageBreakPreview" zoomScale="73" zoomScaleNormal="70" zoomScaleSheetLayoutView="73" workbookViewId="0">
      <selection activeCell="C1" sqref="C1"/>
    </sheetView>
  </sheetViews>
  <sheetFormatPr defaultRowHeight="18.75" x14ac:dyDescent="0.3"/>
  <cols>
    <col min="1" max="1" width="12.7109375" style="6" customWidth="1"/>
    <col min="2" max="2" width="73.85546875" style="6" customWidth="1"/>
    <col min="3" max="3" width="23.85546875" style="6" customWidth="1"/>
    <col min="4" max="4" width="17.85546875" style="6" customWidth="1"/>
    <col min="5" max="5" width="17.7109375" style="6" customWidth="1"/>
    <col min="6" max="6" width="15.85546875" style="8" customWidth="1"/>
    <col min="7" max="7" width="16.7109375" style="59" customWidth="1"/>
    <col min="8" max="8" width="24.7109375" style="60" customWidth="1"/>
    <col min="9" max="9" width="9.140625" style="8"/>
    <col min="10" max="16384" width="9.140625" style="6"/>
  </cols>
  <sheetData>
    <row r="1" spans="1:9" ht="288" customHeight="1" x14ac:dyDescent="0.3">
      <c r="D1" s="88" t="s">
        <v>139</v>
      </c>
      <c r="E1" s="88"/>
    </row>
    <row r="3" spans="1:9" ht="15" customHeight="1" x14ac:dyDescent="0.3">
      <c r="A3" s="90" t="s">
        <v>2</v>
      </c>
      <c r="B3" s="90"/>
      <c r="C3" s="90"/>
      <c r="D3" s="90"/>
      <c r="E3" s="90"/>
      <c r="F3" s="7"/>
    </row>
    <row r="4" spans="1:9" ht="43.5" customHeight="1" x14ac:dyDescent="0.3">
      <c r="A4" s="87" t="s">
        <v>129</v>
      </c>
      <c r="B4" s="87"/>
      <c r="C4" s="87"/>
      <c r="D4" s="87"/>
      <c r="E4" s="87"/>
      <c r="F4" s="7"/>
    </row>
    <row r="5" spans="1:9" hidden="1" x14ac:dyDescent="0.3">
      <c r="A5" s="4"/>
      <c r="B5" s="4"/>
      <c r="C5" s="4"/>
      <c r="D5" s="4"/>
      <c r="E5" s="4"/>
      <c r="F5" s="7"/>
    </row>
    <row r="6" spans="1:9" x14ac:dyDescent="0.3">
      <c r="A6" s="4"/>
      <c r="B6" s="4"/>
      <c r="C6" s="4"/>
      <c r="D6" s="4"/>
      <c r="E6" s="10" t="s">
        <v>0</v>
      </c>
      <c r="F6" s="7"/>
    </row>
    <row r="7" spans="1:9" x14ac:dyDescent="0.3">
      <c r="A7" s="18" t="s">
        <v>3</v>
      </c>
      <c r="B7" s="18" t="s">
        <v>4</v>
      </c>
      <c r="C7" s="37" t="s">
        <v>5</v>
      </c>
      <c r="D7" s="18" t="s">
        <v>6</v>
      </c>
      <c r="E7" s="37" t="s">
        <v>7</v>
      </c>
      <c r="F7" s="7"/>
    </row>
    <row r="8" spans="1:9" x14ac:dyDescent="0.3">
      <c r="A8" s="18">
        <v>1</v>
      </c>
      <c r="B8" s="18">
        <v>2</v>
      </c>
      <c r="C8" s="18">
        <v>3</v>
      </c>
      <c r="D8" s="37">
        <v>4</v>
      </c>
      <c r="E8" s="18">
        <v>5</v>
      </c>
      <c r="F8" s="7"/>
    </row>
    <row r="9" spans="1:9" x14ac:dyDescent="0.3">
      <c r="A9" s="18"/>
      <c r="B9" s="18" t="s">
        <v>8</v>
      </c>
      <c r="C9" s="38"/>
      <c r="D9" s="39"/>
      <c r="E9" s="23">
        <f>E10+E24+E28</f>
        <v>7460.4999999999991</v>
      </c>
      <c r="F9" s="40"/>
      <c r="G9" s="41"/>
      <c r="H9" s="61"/>
      <c r="I9" s="41"/>
    </row>
    <row r="10" spans="1:9" ht="37.5" x14ac:dyDescent="0.3">
      <c r="A10" s="18"/>
      <c r="B10" s="36" t="s">
        <v>100</v>
      </c>
      <c r="C10" s="42" t="s">
        <v>10</v>
      </c>
      <c r="D10" s="39"/>
      <c r="E10" s="23">
        <f>E11+E14</f>
        <v>2938.8</v>
      </c>
      <c r="F10" s="40"/>
      <c r="G10" s="41"/>
      <c r="H10" s="61"/>
      <c r="I10" s="41"/>
    </row>
    <row r="11" spans="1:9" ht="37.5" x14ac:dyDescent="0.3">
      <c r="A11" s="18"/>
      <c r="B11" s="36" t="s">
        <v>11</v>
      </c>
      <c r="C11" s="38" t="s">
        <v>12</v>
      </c>
      <c r="D11" s="39"/>
      <c r="E11" s="26">
        <f>E13</f>
        <v>714.4</v>
      </c>
      <c r="F11" s="40"/>
      <c r="G11" s="41"/>
      <c r="H11" s="61"/>
      <c r="I11" s="41"/>
    </row>
    <row r="12" spans="1:9" ht="37.5" x14ac:dyDescent="0.3">
      <c r="A12" s="18"/>
      <c r="B12" s="36" t="s">
        <v>13</v>
      </c>
      <c r="C12" s="38" t="s">
        <v>14</v>
      </c>
      <c r="D12" s="39"/>
      <c r="E12" s="26">
        <f>E13</f>
        <v>714.4</v>
      </c>
      <c r="F12" s="40"/>
      <c r="G12" s="41"/>
      <c r="H12" s="61"/>
      <c r="I12" s="41"/>
    </row>
    <row r="13" spans="1:9" ht="75" x14ac:dyDescent="0.3">
      <c r="A13" s="18"/>
      <c r="B13" s="43" t="s">
        <v>15</v>
      </c>
      <c r="C13" s="38" t="s">
        <v>14</v>
      </c>
      <c r="D13" s="39">
        <v>100</v>
      </c>
      <c r="E13" s="26">
        <f>716.1-1.7</f>
        <v>714.4</v>
      </c>
      <c r="F13" s="40"/>
      <c r="G13" s="41"/>
      <c r="H13" s="61"/>
      <c r="I13" s="41"/>
    </row>
    <row r="14" spans="1:9" ht="50.25" customHeight="1" x14ac:dyDescent="0.3">
      <c r="A14" s="18"/>
      <c r="B14" s="44" t="s">
        <v>16</v>
      </c>
      <c r="C14" s="45" t="s">
        <v>17</v>
      </c>
      <c r="D14" s="46"/>
      <c r="E14" s="47">
        <f>E15+E21+E23</f>
        <v>2224.4</v>
      </c>
      <c r="F14" s="40"/>
      <c r="G14" s="41"/>
      <c r="H14" s="61"/>
      <c r="I14" s="41"/>
    </row>
    <row r="15" spans="1:9" ht="37.5" x14ac:dyDescent="0.3">
      <c r="A15" s="18"/>
      <c r="B15" s="48" t="s">
        <v>13</v>
      </c>
      <c r="C15" s="38" t="s">
        <v>18</v>
      </c>
      <c r="D15" s="39"/>
      <c r="E15" s="26">
        <f>E16+E17+E19</f>
        <v>2223.1</v>
      </c>
      <c r="F15" s="40"/>
      <c r="G15" s="41"/>
      <c r="H15" s="61"/>
      <c r="I15" s="41"/>
    </row>
    <row r="16" spans="1:9" ht="75" x14ac:dyDescent="0.3">
      <c r="A16" s="18"/>
      <c r="B16" s="48" t="s">
        <v>15</v>
      </c>
      <c r="C16" s="38" t="s">
        <v>18</v>
      </c>
      <c r="D16" s="39">
        <v>100</v>
      </c>
      <c r="E16" s="26">
        <f>1859.4-8.4</f>
        <v>1851</v>
      </c>
      <c r="F16" s="40"/>
      <c r="G16" s="41"/>
      <c r="H16" s="61"/>
      <c r="I16" s="41"/>
    </row>
    <row r="17" spans="1:9" ht="37.5" x14ac:dyDescent="0.3">
      <c r="A17" s="18"/>
      <c r="B17" s="36" t="s">
        <v>19</v>
      </c>
      <c r="C17" s="38" t="s">
        <v>18</v>
      </c>
      <c r="D17" s="39">
        <v>200</v>
      </c>
      <c r="E17" s="26">
        <f>402.6-40.2</f>
        <v>362.40000000000003</v>
      </c>
      <c r="F17" s="40"/>
      <c r="G17" s="41"/>
      <c r="H17" s="61"/>
      <c r="I17" s="41"/>
    </row>
    <row r="18" spans="1:9" hidden="1" x14ac:dyDescent="0.3">
      <c r="A18" s="18"/>
      <c r="B18" s="36" t="s">
        <v>20</v>
      </c>
      <c r="C18" s="38" t="s">
        <v>18</v>
      </c>
      <c r="D18" s="39">
        <v>800</v>
      </c>
      <c r="E18" s="26"/>
      <c r="F18" s="40"/>
      <c r="G18" s="41"/>
      <c r="H18" s="61"/>
      <c r="I18" s="41"/>
    </row>
    <row r="19" spans="1:9" x14ac:dyDescent="0.3">
      <c r="A19" s="18"/>
      <c r="B19" s="36" t="s">
        <v>20</v>
      </c>
      <c r="C19" s="38" t="s">
        <v>18</v>
      </c>
      <c r="D19" s="39">
        <v>800</v>
      </c>
      <c r="E19" s="26">
        <v>9.6999999999999993</v>
      </c>
      <c r="F19" s="40"/>
      <c r="G19" s="41"/>
      <c r="H19" s="61"/>
      <c r="I19" s="41"/>
    </row>
    <row r="20" spans="1:9" ht="37.5" x14ac:dyDescent="0.3">
      <c r="A20" s="18"/>
      <c r="B20" s="36" t="s">
        <v>21</v>
      </c>
      <c r="C20" s="38" t="s">
        <v>22</v>
      </c>
      <c r="D20" s="39"/>
      <c r="E20" s="26">
        <f>E21</f>
        <v>1</v>
      </c>
      <c r="F20" s="40"/>
      <c r="G20" s="41"/>
      <c r="H20" s="61"/>
      <c r="I20" s="41"/>
    </row>
    <row r="21" spans="1:9" x14ac:dyDescent="0.3">
      <c r="A21" s="18"/>
      <c r="B21" s="36" t="s">
        <v>20</v>
      </c>
      <c r="C21" s="38" t="s">
        <v>22</v>
      </c>
      <c r="D21" s="39">
        <v>800</v>
      </c>
      <c r="E21" s="26">
        <v>1</v>
      </c>
      <c r="F21" s="40"/>
      <c r="G21" s="41"/>
      <c r="H21" s="61"/>
      <c r="I21" s="41"/>
    </row>
    <row r="22" spans="1:9" ht="37.5" x14ac:dyDescent="0.3">
      <c r="A22" s="18"/>
      <c r="B22" s="43" t="s">
        <v>23</v>
      </c>
      <c r="C22" s="49" t="s">
        <v>105</v>
      </c>
      <c r="D22" s="50"/>
      <c r="E22" s="26">
        <f>E23</f>
        <v>0.3</v>
      </c>
      <c r="F22" s="40"/>
      <c r="G22" s="41"/>
      <c r="H22" s="61"/>
      <c r="I22" s="41"/>
    </row>
    <row r="23" spans="1:9" x14ac:dyDescent="0.3">
      <c r="A23" s="18"/>
      <c r="B23" s="36" t="s">
        <v>24</v>
      </c>
      <c r="C23" s="38" t="s">
        <v>25</v>
      </c>
      <c r="D23" s="39">
        <v>500</v>
      </c>
      <c r="E23" s="26">
        <v>0.3</v>
      </c>
      <c r="F23" s="40"/>
      <c r="G23" s="41"/>
      <c r="H23" s="61"/>
      <c r="I23" s="41"/>
    </row>
    <row r="24" spans="1:9" x14ac:dyDescent="0.3">
      <c r="A24" s="18"/>
      <c r="B24" s="36" t="s">
        <v>26</v>
      </c>
      <c r="C24" s="42" t="s">
        <v>27</v>
      </c>
      <c r="D24" s="39"/>
      <c r="E24" s="23">
        <f>E25</f>
        <v>46.2</v>
      </c>
      <c r="F24" s="40"/>
      <c r="G24" s="41"/>
      <c r="H24" s="61"/>
      <c r="I24" s="41"/>
    </row>
    <row r="25" spans="1:9" ht="37.5" x14ac:dyDescent="0.3">
      <c r="A25" s="18"/>
      <c r="B25" s="36" t="s">
        <v>28</v>
      </c>
      <c r="C25" s="38" t="s">
        <v>29</v>
      </c>
      <c r="D25" s="39"/>
      <c r="E25" s="26">
        <f>E26</f>
        <v>46.2</v>
      </c>
      <c r="F25" s="40"/>
      <c r="G25" s="41"/>
      <c r="H25" s="61"/>
      <c r="I25" s="41"/>
    </row>
    <row r="26" spans="1:9" ht="56.25" x14ac:dyDescent="0.3">
      <c r="A26" s="18"/>
      <c r="B26" s="36" t="s">
        <v>30</v>
      </c>
      <c r="C26" s="38" t="s">
        <v>31</v>
      </c>
      <c r="D26" s="39"/>
      <c r="E26" s="26">
        <f>E27</f>
        <v>46.2</v>
      </c>
      <c r="F26" s="40"/>
      <c r="G26" s="41"/>
      <c r="H26" s="61"/>
      <c r="I26" s="41"/>
    </row>
    <row r="27" spans="1:9" x14ac:dyDescent="0.3">
      <c r="A27" s="18"/>
      <c r="B27" s="36" t="s">
        <v>24</v>
      </c>
      <c r="C27" s="38" t="s">
        <v>31</v>
      </c>
      <c r="D27" s="39">
        <v>500</v>
      </c>
      <c r="E27" s="26">
        <f>44.5+1.7</f>
        <v>46.2</v>
      </c>
      <c r="F27" s="40"/>
      <c r="G27" s="41"/>
      <c r="H27" s="61"/>
      <c r="I27" s="41"/>
    </row>
    <row r="28" spans="1:9" x14ac:dyDescent="0.3">
      <c r="A28" s="18"/>
      <c r="B28" s="36" t="s">
        <v>32</v>
      </c>
      <c r="C28" s="42" t="s">
        <v>33</v>
      </c>
      <c r="D28" s="39"/>
      <c r="E28" s="23">
        <f>E29+E33+E41+E51+E56</f>
        <v>4475.4999999999991</v>
      </c>
      <c r="F28" s="40"/>
      <c r="G28" s="41"/>
      <c r="H28" s="61"/>
      <c r="I28" s="41"/>
    </row>
    <row r="29" spans="1:9" x14ac:dyDescent="0.3">
      <c r="A29" s="18"/>
      <c r="B29" s="36" t="s">
        <v>34</v>
      </c>
      <c r="C29" s="38" t="s">
        <v>35</v>
      </c>
      <c r="D29" s="39"/>
      <c r="E29" s="26">
        <f>E30</f>
        <v>2830.7</v>
      </c>
      <c r="F29" s="40"/>
      <c r="G29" s="41"/>
      <c r="H29" s="61"/>
      <c r="I29" s="41"/>
    </row>
    <row r="30" spans="1:9" x14ac:dyDescent="0.3">
      <c r="A30" s="18"/>
      <c r="B30" s="43" t="s">
        <v>36</v>
      </c>
      <c r="C30" s="49" t="s">
        <v>37</v>
      </c>
      <c r="D30" s="39"/>
      <c r="E30" s="26">
        <f>E31</f>
        <v>2830.7</v>
      </c>
      <c r="F30" s="40"/>
      <c r="G30" s="41"/>
      <c r="H30" s="61"/>
      <c r="I30" s="41"/>
    </row>
    <row r="31" spans="1:9" ht="131.25" x14ac:dyDescent="0.3">
      <c r="A31" s="18"/>
      <c r="B31" s="82" t="s">
        <v>135</v>
      </c>
      <c r="C31" s="38" t="s">
        <v>133</v>
      </c>
      <c r="D31" s="39"/>
      <c r="E31" s="26">
        <f>E32</f>
        <v>2830.7</v>
      </c>
      <c r="F31" s="40"/>
      <c r="G31" s="41"/>
      <c r="H31" s="61"/>
      <c r="I31" s="41"/>
    </row>
    <row r="32" spans="1:9" ht="45.75" customHeight="1" x14ac:dyDescent="0.3">
      <c r="A32" s="18"/>
      <c r="B32" s="43" t="s">
        <v>19</v>
      </c>
      <c r="C32" s="38" t="s">
        <v>133</v>
      </c>
      <c r="D32" s="50">
        <v>200</v>
      </c>
      <c r="E32" s="26">
        <f>924.9+1905.8</f>
        <v>2830.7</v>
      </c>
      <c r="F32" s="40"/>
      <c r="G32" s="41"/>
      <c r="H32" s="61"/>
      <c r="I32" s="41"/>
    </row>
    <row r="33" spans="1:9" x14ac:dyDescent="0.3">
      <c r="A33" s="18"/>
      <c r="B33" s="43" t="s">
        <v>38</v>
      </c>
      <c r="C33" s="49" t="s">
        <v>39</v>
      </c>
      <c r="D33" s="50"/>
      <c r="E33" s="51">
        <f>E34</f>
        <v>132</v>
      </c>
      <c r="F33" s="40"/>
      <c r="G33" s="41"/>
      <c r="H33" s="61"/>
      <c r="I33" s="41"/>
    </row>
    <row r="34" spans="1:9" ht="36.75" customHeight="1" x14ac:dyDescent="0.3">
      <c r="A34" s="18"/>
      <c r="B34" s="36" t="s">
        <v>40</v>
      </c>
      <c r="C34" s="38" t="s">
        <v>41</v>
      </c>
      <c r="D34" s="39"/>
      <c r="E34" s="26">
        <f>E37+E39+E35</f>
        <v>132</v>
      </c>
      <c r="F34" s="40"/>
      <c r="G34" s="41"/>
      <c r="H34" s="61"/>
      <c r="I34" s="41"/>
    </row>
    <row r="35" spans="1:9" hidden="1" x14ac:dyDescent="0.3">
      <c r="A35" s="18"/>
      <c r="B35" s="36" t="s">
        <v>122</v>
      </c>
      <c r="C35" s="38" t="s">
        <v>119</v>
      </c>
      <c r="D35" s="39"/>
      <c r="E35" s="26">
        <f>E36</f>
        <v>0</v>
      </c>
      <c r="F35" s="40"/>
      <c r="G35" s="41"/>
      <c r="H35" s="61"/>
      <c r="I35" s="41"/>
    </row>
    <row r="36" spans="1:9" ht="37.5" hidden="1" x14ac:dyDescent="0.3">
      <c r="A36" s="18"/>
      <c r="B36" s="36" t="s">
        <v>19</v>
      </c>
      <c r="C36" s="38" t="s">
        <v>119</v>
      </c>
      <c r="D36" s="39">
        <v>200</v>
      </c>
      <c r="E36" s="26">
        <v>0</v>
      </c>
      <c r="F36" s="40"/>
      <c r="G36" s="41"/>
      <c r="H36" s="61"/>
      <c r="I36" s="41"/>
    </row>
    <row r="37" spans="1:9" x14ac:dyDescent="0.3">
      <c r="A37" s="18"/>
      <c r="B37" s="36" t="s">
        <v>42</v>
      </c>
      <c r="C37" s="38" t="s">
        <v>43</v>
      </c>
      <c r="D37" s="39"/>
      <c r="E37" s="26">
        <f>E38</f>
        <v>132</v>
      </c>
      <c r="F37" s="40"/>
      <c r="G37" s="41"/>
      <c r="H37" s="61"/>
      <c r="I37" s="41"/>
    </row>
    <row r="38" spans="1:9" ht="36" customHeight="1" x14ac:dyDescent="0.3">
      <c r="A38" s="18"/>
      <c r="B38" s="36" t="s">
        <v>19</v>
      </c>
      <c r="C38" s="38" t="s">
        <v>43</v>
      </c>
      <c r="D38" s="39">
        <v>200</v>
      </c>
      <c r="E38" s="26">
        <f>22+110</f>
        <v>132</v>
      </c>
      <c r="F38" s="40"/>
      <c r="G38" s="41"/>
      <c r="H38" s="61"/>
      <c r="I38" s="41"/>
    </row>
    <row r="39" spans="1:9" hidden="1" x14ac:dyDescent="0.3">
      <c r="A39" s="18"/>
      <c r="B39" s="36" t="s">
        <v>44</v>
      </c>
      <c r="C39" s="38" t="s">
        <v>45</v>
      </c>
      <c r="D39" s="39"/>
      <c r="E39" s="26">
        <f>E40</f>
        <v>0</v>
      </c>
      <c r="F39" s="40"/>
      <c r="G39" s="41"/>
      <c r="H39" s="61"/>
      <c r="I39" s="41"/>
    </row>
    <row r="40" spans="1:9" ht="37.5" hidden="1" x14ac:dyDescent="0.3">
      <c r="A40" s="18"/>
      <c r="B40" s="36" t="s">
        <v>19</v>
      </c>
      <c r="C40" s="38" t="s">
        <v>45</v>
      </c>
      <c r="D40" s="39">
        <v>200</v>
      </c>
      <c r="E40" s="26"/>
      <c r="F40" s="40"/>
      <c r="G40" s="41"/>
      <c r="H40" s="61"/>
      <c r="I40" s="41"/>
    </row>
    <row r="41" spans="1:9" x14ac:dyDescent="0.3">
      <c r="A41" s="18"/>
      <c r="B41" s="36" t="s">
        <v>46</v>
      </c>
      <c r="C41" s="38" t="s">
        <v>47</v>
      </c>
      <c r="D41" s="52"/>
      <c r="E41" s="26">
        <f>E42</f>
        <v>1153.0999999999999</v>
      </c>
      <c r="F41" s="40"/>
      <c r="G41" s="41"/>
      <c r="H41" s="61"/>
      <c r="I41" s="41"/>
    </row>
    <row r="42" spans="1:9" x14ac:dyDescent="0.3">
      <c r="A42" s="18"/>
      <c r="B42" s="36" t="s">
        <v>48</v>
      </c>
      <c r="C42" s="38" t="s">
        <v>49</v>
      </c>
      <c r="D42" s="52"/>
      <c r="E42" s="26">
        <f>E43+E49+E47</f>
        <v>1153.0999999999999</v>
      </c>
      <c r="F42" s="40"/>
      <c r="G42" s="41"/>
      <c r="H42" s="61"/>
      <c r="I42" s="41"/>
    </row>
    <row r="43" spans="1:9" ht="37.5" x14ac:dyDescent="0.3">
      <c r="A43" s="18"/>
      <c r="B43" s="36" t="s">
        <v>50</v>
      </c>
      <c r="C43" s="38" t="s">
        <v>51</v>
      </c>
      <c r="D43" s="52"/>
      <c r="E43" s="26">
        <f>E44+E45+E46</f>
        <v>1153.0999999999999</v>
      </c>
      <c r="F43" s="40"/>
      <c r="G43" s="41"/>
      <c r="H43" s="61"/>
      <c r="I43" s="41"/>
    </row>
    <row r="44" spans="1:9" ht="87" customHeight="1" x14ac:dyDescent="0.3">
      <c r="A44" s="18"/>
      <c r="B44" s="72" t="s">
        <v>15</v>
      </c>
      <c r="C44" s="38" t="s">
        <v>51</v>
      </c>
      <c r="D44" s="39">
        <v>100</v>
      </c>
      <c r="E44" s="26">
        <f>746.5+100+208.3</f>
        <v>1054.8</v>
      </c>
      <c r="F44" s="40"/>
      <c r="G44" s="41"/>
      <c r="H44" s="61"/>
      <c r="I44" s="41"/>
    </row>
    <row r="45" spans="1:9" ht="36" customHeight="1" x14ac:dyDescent="0.3">
      <c r="A45" s="18"/>
      <c r="B45" s="36" t="s">
        <v>19</v>
      </c>
      <c r="C45" s="38" t="s">
        <v>51</v>
      </c>
      <c r="D45" s="39">
        <v>200</v>
      </c>
      <c r="E45" s="26">
        <f>100-1.7</f>
        <v>98.3</v>
      </c>
      <c r="F45" s="40"/>
      <c r="G45" s="41"/>
      <c r="H45" s="61"/>
      <c r="I45" s="41"/>
    </row>
    <row r="46" spans="1:9" ht="17.25" hidden="1" customHeight="1" x14ac:dyDescent="0.3">
      <c r="A46" s="18"/>
      <c r="B46" s="36" t="s">
        <v>20</v>
      </c>
      <c r="C46" s="38" t="s">
        <v>51</v>
      </c>
      <c r="D46" s="39">
        <v>800</v>
      </c>
      <c r="E46" s="26">
        <v>0</v>
      </c>
      <c r="F46" s="40"/>
      <c r="G46" s="41"/>
      <c r="H46" s="61"/>
      <c r="I46" s="41"/>
    </row>
    <row r="47" spans="1:9" ht="56.25" hidden="1" x14ac:dyDescent="0.3">
      <c r="A47" s="18"/>
      <c r="B47" s="36" t="s">
        <v>115</v>
      </c>
      <c r="C47" s="38" t="s">
        <v>114</v>
      </c>
      <c r="D47" s="39"/>
      <c r="E47" s="26">
        <f>E48</f>
        <v>0</v>
      </c>
      <c r="F47" s="40"/>
      <c r="G47" s="41"/>
      <c r="H47" s="61"/>
      <c r="I47" s="41"/>
    </row>
    <row r="48" spans="1:9" ht="37.5" hidden="1" x14ac:dyDescent="0.3">
      <c r="A48" s="18"/>
      <c r="B48" s="36" t="s">
        <v>19</v>
      </c>
      <c r="C48" s="38" t="s">
        <v>114</v>
      </c>
      <c r="D48" s="39">
        <v>200</v>
      </c>
      <c r="E48" s="26"/>
      <c r="F48" s="40"/>
      <c r="G48" s="41"/>
      <c r="H48" s="61"/>
      <c r="I48" s="41"/>
    </row>
    <row r="49" spans="1:9" ht="37.5" hidden="1" x14ac:dyDescent="0.3">
      <c r="A49" s="18"/>
      <c r="B49" s="36" t="s">
        <v>108</v>
      </c>
      <c r="C49" s="38" t="s">
        <v>107</v>
      </c>
      <c r="D49" s="39"/>
      <c r="E49" s="26"/>
      <c r="F49" s="40"/>
      <c r="G49" s="41"/>
      <c r="H49" s="61"/>
      <c r="I49" s="41"/>
    </row>
    <row r="50" spans="1:9" ht="37.5" hidden="1" x14ac:dyDescent="0.3">
      <c r="A50" s="18"/>
      <c r="B50" s="36" t="s">
        <v>19</v>
      </c>
      <c r="C50" s="38" t="s">
        <v>107</v>
      </c>
      <c r="D50" s="39">
        <v>200</v>
      </c>
      <c r="E50" s="26"/>
      <c r="F50" s="40"/>
      <c r="G50" s="41"/>
      <c r="H50" s="61"/>
      <c r="I50" s="41"/>
    </row>
    <row r="51" spans="1:9" x14ac:dyDescent="0.3">
      <c r="A51" s="18"/>
      <c r="B51" s="36" t="s">
        <v>52</v>
      </c>
      <c r="C51" s="38" t="s">
        <v>53</v>
      </c>
      <c r="D51" s="52"/>
      <c r="E51" s="26">
        <f>E52</f>
        <v>90.000000000000014</v>
      </c>
      <c r="F51" s="40"/>
      <c r="G51" s="41"/>
      <c r="H51" s="61"/>
      <c r="I51" s="41"/>
    </row>
    <row r="52" spans="1:9" x14ac:dyDescent="0.3">
      <c r="A52" s="18"/>
      <c r="B52" s="36" t="s">
        <v>86</v>
      </c>
      <c r="C52" s="38" t="s">
        <v>54</v>
      </c>
      <c r="D52" s="52"/>
      <c r="E52" s="26">
        <f>E53</f>
        <v>90.000000000000014</v>
      </c>
      <c r="F52" s="40"/>
      <c r="G52" s="41"/>
      <c r="H52" s="61"/>
      <c r="I52" s="41"/>
    </row>
    <row r="53" spans="1:9" ht="37.5" x14ac:dyDescent="0.3">
      <c r="A53" s="18"/>
      <c r="B53" s="36" t="s">
        <v>50</v>
      </c>
      <c r="C53" s="38" t="s">
        <v>55</v>
      </c>
      <c r="D53" s="52"/>
      <c r="E53" s="26">
        <f>E54+E55</f>
        <v>90.000000000000014</v>
      </c>
      <c r="F53" s="40"/>
      <c r="G53" s="41"/>
      <c r="H53" s="61"/>
      <c r="I53" s="41"/>
    </row>
    <row r="54" spans="1:9" ht="74.25" customHeight="1" x14ac:dyDescent="0.3">
      <c r="A54" s="18"/>
      <c r="B54" s="44" t="s">
        <v>15</v>
      </c>
      <c r="C54" s="38" t="s">
        <v>55</v>
      </c>
      <c r="D54" s="50">
        <v>100</v>
      </c>
      <c r="E54" s="51">
        <f>208.3-118.3</f>
        <v>90.000000000000014</v>
      </c>
      <c r="F54" s="40"/>
      <c r="G54" s="41"/>
      <c r="H54" s="61"/>
      <c r="I54" s="41"/>
    </row>
    <row r="55" spans="1:9" ht="37.5" hidden="1" x14ac:dyDescent="0.3">
      <c r="A55" s="18"/>
      <c r="B55" s="44" t="s">
        <v>19</v>
      </c>
      <c r="C55" s="38" t="s">
        <v>55</v>
      </c>
      <c r="D55" s="50">
        <v>200</v>
      </c>
      <c r="E55" s="51">
        <v>0</v>
      </c>
      <c r="F55" s="40"/>
      <c r="G55" s="41"/>
      <c r="H55" s="61"/>
      <c r="I55" s="41"/>
    </row>
    <row r="56" spans="1:9" x14ac:dyDescent="0.3">
      <c r="A56" s="18"/>
      <c r="B56" s="36" t="s">
        <v>63</v>
      </c>
      <c r="C56" s="49" t="s">
        <v>56</v>
      </c>
      <c r="D56" s="39"/>
      <c r="E56" s="51">
        <f>E57</f>
        <v>269.70000000000005</v>
      </c>
      <c r="F56" s="40"/>
      <c r="G56" s="41"/>
      <c r="H56" s="61"/>
      <c r="I56" s="41"/>
    </row>
    <row r="57" spans="1:9" ht="18" customHeight="1" x14ac:dyDescent="0.3">
      <c r="A57" s="18"/>
      <c r="B57" s="36" t="s">
        <v>57</v>
      </c>
      <c r="C57" s="38" t="s">
        <v>58</v>
      </c>
      <c r="D57" s="39"/>
      <c r="E57" s="26">
        <f>E58+E62+E64+E68+E70+E72+E66+E60</f>
        <v>269.70000000000005</v>
      </c>
      <c r="F57" s="40"/>
      <c r="G57" s="41"/>
      <c r="H57" s="61"/>
      <c r="I57" s="41"/>
    </row>
    <row r="58" spans="1:9" ht="56.25" hidden="1" x14ac:dyDescent="0.3">
      <c r="A58" s="18"/>
      <c r="B58" s="53" t="s">
        <v>88</v>
      </c>
      <c r="C58" s="38" t="s">
        <v>87</v>
      </c>
      <c r="D58" s="39"/>
      <c r="E58" s="26">
        <f>E59</f>
        <v>0</v>
      </c>
      <c r="F58" s="40"/>
      <c r="G58" s="41"/>
      <c r="H58" s="61"/>
      <c r="I58" s="41"/>
    </row>
    <row r="59" spans="1:9" ht="37.5" hidden="1" x14ac:dyDescent="0.3">
      <c r="A59" s="18"/>
      <c r="B59" s="53" t="s">
        <v>19</v>
      </c>
      <c r="C59" s="38" t="s">
        <v>87</v>
      </c>
      <c r="D59" s="39">
        <v>200</v>
      </c>
      <c r="E59" s="26"/>
      <c r="F59" s="40"/>
      <c r="G59" s="41"/>
      <c r="H59" s="61"/>
      <c r="I59" s="41"/>
    </row>
    <row r="60" spans="1:9" ht="56.25" x14ac:dyDescent="0.3">
      <c r="A60" s="18"/>
      <c r="B60" s="36" t="s">
        <v>88</v>
      </c>
      <c r="C60" s="38" t="s">
        <v>87</v>
      </c>
      <c r="D60" s="39"/>
      <c r="E60" s="26">
        <f>E61</f>
        <v>11.6</v>
      </c>
      <c r="F60" s="40"/>
      <c r="G60" s="41"/>
      <c r="H60" s="61"/>
      <c r="I60" s="41"/>
    </row>
    <row r="61" spans="1:9" ht="36.75" customHeight="1" x14ac:dyDescent="0.3">
      <c r="A61" s="18"/>
      <c r="B61" s="36" t="s">
        <v>19</v>
      </c>
      <c r="C61" s="38" t="s">
        <v>87</v>
      </c>
      <c r="D61" s="39">
        <v>200</v>
      </c>
      <c r="E61" s="26">
        <v>11.6</v>
      </c>
      <c r="F61" s="40"/>
      <c r="G61" s="41"/>
      <c r="H61" s="61"/>
      <c r="I61" s="41"/>
    </row>
    <row r="62" spans="1:9" ht="37.5" hidden="1" x14ac:dyDescent="0.3">
      <c r="A62" s="18"/>
      <c r="B62" s="53" t="s">
        <v>106</v>
      </c>
      <c r="C62" s="38" t="s">
        <v>103</v>
      </c>
      <c r="D62" s="39"/>
      <c r="E62" s="26">
        <v>0</v>
      </c>
      <c r="F62" s="40"/>
      <c r="G62" s="41"/>
      <c r="H62" s="61"/>
      <c r="I62" s="41"/>
    </row>
    <row r="63" spans="1:9" ht="33.75" hidden="1" customHeight="1" x14ac:dyDescent="0.3">
      <c r="A63" s="18"/>
      <c r="B63" s="53" t="s">
        <v>19</v>
      </c>
      <c r="C63" s="38" t="s">
        <v>103</v>
      </c>
      <c r="D63" s="39">
        <v>200</v>
      </c>
      <c r="E63" s="26">
        <v>0</v>
      </c>
      <c r="F63" s="40"/>
      <c r="G63" s="41"/>
      <c r="H63" s="61"/>
      <c r="I63" s="41"/>
    </row>
    <row r="64" spans="1:9" ht="0.75" hidden="1" customHeight="1" x14ac:dyDescent="0.3">
      <c r="A64" s="18"/>
      <c r="B64" s="54"/>
      <c r="C64" s="38"/>
      <c r="D64" s="39"/>
      <c r="E64" s="26"/>
      <c r="F64" s="40"/>
      <c r="G64" s="41"/>
      <c r="H64" s="61"/>
      <c r="I64" s="41"/>
    </row>
    <row r="65" spans="1:9" ht="36" hidden="1" customHeight="1" x14ac:dyDescent="0.3">
      <c r="A65" s="18"/>
      <c r="B65" s="53"/>
      <c r="C65" s="38"/>
      <c r="D65" s="39"/>
      <c r="E65" s="26"/>
      <c r="F65" s="40"/>
      <c r="G65" s="41"/>
      <c r="H65" s="61"/>
      <c r="I65" s="41"/>
    </row>
    <row r="66" spans="1:9" ht="36" hidden="1" customHeight="1" x14ac:dyDescent="0.3">
      <c r="A66" s="18"/>
      <c r="B66" s="54" t="s">
        <v>102</v>
      </c>
      <c r="C66" s="38" t="s">
        <v>104</v>
      </c>
      <c r="D66" s="39"/>
      <c r="E66" s="26">
        <f>E67</f>
        <v>0</v>
      </c>
      <c r="F66" s="40"/>
      <c r="G66" s="41"/>
      <c r="H66" s="61"/>
      <c r="I66" s="41"/>
    </row>
    <row r="67" spans="1:9" ht="36" hidden="1" customHeight="1" x14ac:dyDescent="0.3">
      <c r="A67" s="18"/>
      <c r="B67" s="53" t="s">
        <v>19</v>
      </c>
      <c r="C67" s="38" t="s">
        <v>104</v>
      </c>
      <c r="D67" s="39">
        <v>200</v>
      </c>
      <c r="E67" s="26"/>
      <c r="F67" s="40"/>
      <c r="G67" s="41"/>
      <c r="H67" s="61"/>
      <c r="I67" s="41"/>
    </row>
    <row r="68" spans="1:9" ht="37.5" x14ac:dyDescent="0.3">
      <c r="A68" s="18"/>
      <c r="B68" s="36" t="s">
        <v>59</v>
      </c>
      <c r="C68" s="38" t="s">
        <v>60</v>
      </c>
      <c r="D68" s="39"/>
      <c r="E68" s="26">
        <f>E69</f>
        <v>167.6</v>
      </c>
      <c r="F68" s="40"/>
      <c r="G68" s="41"/>
      <c r="H68" s="61"/>
      <c r="I68" s="41"/>
    </row>
    <row r="69" spans="1:9" ht="71.25" customHeight="1" x14ac:dyDescent="0.3">
      <c r="A69" s="18"/>
      <c r="B69" s="36" t="s">
        <v>15</v>
      </c>
      <c r="C69" s="38" t="s">
        <v>60</v>
      </c>
      <c r="D69" s="39">
        <v>100</v>
      </c>
      <c r="E69" s="26">
        <v>167.6</v>
      </c>
      <c r="F69" s="40"/>
      <c r="G69" s="41"/>
      <c r="H69" s="61"/>
      <c r="I69" s="41"/>
    </row>
    <row r="70" spans="1:9" x14ac:dyDescent="0.3">
      <c r="A70" s="18"/>
      <c r="B70" s="36" t="s">
        <v>113</v>
      </c>
      <c r="C70" s="38" t="s">
        <v>112</v>
      </c>
      <c r="D70" s="39"/>
      <c r="E70" s="26">
        <f>E71</f>
        <v>60.5</v>
      </c>
      <c r="F70" s="40"/>
      <c r="G70" s="41"/>
      <c r="H70" s="61"/>
      <c r="I70" s="41"/>
    </row>
    <row r="71" spans="1:9" x14ac:dyDescent="0.3">
      <c r="A71" s="18"/>
      <c r="B71" s="36" t="s">
        <v>116</v>
      </c>
      <c r="C71" s="38" t="s">
        <v>112</v>
      </c>
      <c r="D71" s="39">
        <v>800</v>
      </c>
      <c r="E71" s="26">
        <v>60.5</v>
      </c>
      <c r="F71" s="40"/>
      <c r="G71" s="41"/>
      <c r="H71" s="61"/>
      <c r="I71" s="41"/>
    </row>
    <row r="72" spans="1:9" ht="56.25" x14ac:dyDescent="0.3">
      <c r="A72" s="18"/>
      <c r="B72" s="36" t="s">
        <v>61</v>
      </c>
      <c r="C72" s="38" t="s">
        <v>62</v>
      </c>
      <c r="D72" s="39"/>
      <c r="E72" s="26">
        <f>E73</f>
        <v>30</v>
      </c>
      <c r="F72" s="40"/>
      <c r="G72" s="41"/>
      <c r="H72" s="61"/>
      <c r="I72" s="41"/>
    </row>
    <row r="73" spans="1:9" ht="37.5" x14ac:dyDescent="0.3">
      <c r="A73" s="18"/>
      <c r="B73" s="36" t="s">
        <v>19</v>
      </c>
      <c r="C73" s="38" t="s">
        <v>62</v>
      </c>
      <c r="D73" s="39">
        <v>200</v>
      </c>
      <c r="E73" s="26">
        <v>30</v>
      </c>
      <c r="F73" s="40"/>
      <c r="G73" s="41"/>
      <c r="H73" s="61"/>
      <c r="I73" s="41"/>
    </row>
    <row r="74" spans="1:9" x14ac:dyDescent="0.3">
      <c r="A74" s="4"/>
      <c r="B74" s="4"/>
      <c r="C74" s="4"/>
      <c r="D74" s="4"/>
      <c r="E74" s="4"/>
      <c r="F74" s="7"/>
    </row>
    <row r="75" spans="1:9" x14ac:dyDescent="0.3">
      <c r="A75" s="4"/>
      <c r="B75" s="4"/>
      <c r="C75" s="4"/>
      <c r="D75" s="4"/>
      <c r="E75" s="4"/>
      <c r="F75" s="7"/>
    </row>
    <row r="76" spans="1:9" ht="72.75" customHeight="1" x14ac:dyDescent="0.3">
      <c r="A76" s="89" t="s">
        <v>137</v>
      </c>
      <c r="B76" s="89"/>
      <c r="D76" s="91" t="s">
        <v>132</v>
      </c>
      <c r="E76" s="91"/>
    </row>
    <row r="77" spans="1:9" x14ac:dyDescent="0.3">
      <c r="A77" s="8"/>
      <c r="B77" s="8"/>
      <c r="C77" s="8"/>
      <c r="D77" s="57"/>
    </row>
  </sheetData>
  <mergeCells count="5">
    <mergeCell ref="D1:E1"/>
    <mergeCell ref="A4:E4"/>
    <mergeCell ref="A76:B76"/>
    <mergeCell ref="A3:E3"/>
    <mergeCell ref="D76:E76"/>
  </mergeCells>
  <phoneticPr fontId="15" type="noConversion"/>
  <pageMargins left="0.78740157480314965" right="0.39370078740157483" top="0.78740157480314965" bottom="0.59055118110236227" header="0.31496062992125984" footer="0.31496062992125984"/>
  <pageSetup paperSize="9" scale="61" fitToHeight="2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115"/>
  <sheetViews>
    <sheetView tabSelected="1" zoomScale="70" zoomScaleNormal="70" zoomScaleSheetLayoutView="85" workbookViewId="0">
      <selection activeCell="H5" sqref="H5"/>
    </sheetView>
  </sheetViews>
  <sheetFormatPr defaultRowHeight="18.75" x14ac:dyDescent="0.3"/>
  <cols>
    <col min="1" max="1" width="8.28515625" style="6" customWidth="1"/>
    <col min="2" max="2" width="56.140625" style="6" customWidth="1"/>
    <col min="3" max="3" width="12.7109375" style="33" customWidth="1"/>
    <col min="4" max="4" width="8.5703125" style="6" customWidth="1"/>
    <col min="5" max="5" width="9.140625" style="6"/>
    <col min="6" max="6" width="24.42578125" style="6" customWidth="1"/>
    <col min="7" max="7" width="9.140625" style="6"/>
    <col min="8" max="8" width="24.28515625" style="6" customWidth="1"/>
    <col min="9" max="9" width="9.140625" style="6" hidden="1" customWidth="1"/>
    <col min="10" max="10" width="18.140625" style="59" customWidth="1"/>
    <col min="11" max="11" width="30.140625" style="59" customWidth="1"/>
    <col min="12" max="16384" width="9.140625" style="6"/>
  </cols>
  <sheetData>
    <row r="1" spans="1:9" ht="289.5" customHeight="1" x14ac:dyDescent="0.3">
      <c r="A1" s="4"/>
      <c r="B1" s="4"/>
      <c r="C1" s="5"/>
      <c r="D1" s="4"/>
      <c r="E1" s="4"/>
      <c r="F1" s="4"/>
      <c r="G1" s="92" t="s">
        <v>140</v>
      </c>
      <c r="H1" s="92"/>
      <c r="I1" s="4"/>
    </row>
    <row r="2" spans="1:9" x14ac:dyDescent="0.3">
      <c r="A2" s="4"/>
      <c r="B2" s="4"/>
      <c r="C2" s="5"/>
      <c r="D2" s="4"/>
      <c r="E2" s="4"/>
      <c r="F2" s="4"/>
      <c r="G2" s="4"/>
      <c r="H2" s="4"/>
      <c r="I2" s="4"/>
    </row>
    <row r="3" spans="1:9" ht="21" customHeight="1" x14ac:dyDescent="0.4">
      <c r="A3" s="94" t="s">
        <v>131</v>
      </c>
      <c r="B3" s="94"/>
      <c r="C3" s="94"/>
      <c r="D3" s="94"/>
      <c r="E3" s="94"/>
      <c r="F3" s="94"/>
      <c r="G3" s="94"/>
      <c r="H3" s="94"/>
      <c r="I3" s="9"/>
    </row>
    <row r="4" spans="1:9" x14ac:dyDescent="0.3">
      <c r="A4" s="4"/>
      <c r="B4" s="4"/>
      <c r="C4" s="5"/>
      <c r="D4" s="4"/>
      <c r="E4" s="4"/>
      <c r="F4" s="4"/>
      <c r="G4" s="4"/>
      <c r="H4" s="10" t="s">
        <v>0</v>
      </c>
      <c r="I4" s="4"/>
    </row>
    <row r="5" spans="1:9" x14ac:dyDescent="0.3">
      <c r="A5" s="11" t="s">
        <v>3</v>
      </c>
      <c r="B5" s="11" t="s">
        <v>4</v>
      </c>
      <c r="C5" s="12" t="s">
        <v>81</v>
      </c>
      <c r="D5" s="11" t="s">
        <v>64</v>
      </c>
      <c r="E5" s="11" t="s">
        <v>65</v>
      </c>
      <c r="F5" s="11" t="s">
        <v>5</v>
      </c>
      <c r="G5" s="11" t="s">
        <v>6</v>
      </c>
      <c r="H5" s="11" t="s">
        <v>7</v>
      </c>
      <c r="I5" s="4"/>
    </row>
    <row r="6" spans="1:9" x14ac:dyDescent="0.3">
      <c r="A6" s="13">
        <v>1</v>
      </c>
      <c r="B6" s="13">
        <v>2</v>
      </c>
      <c r="C6" s="14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4"/>
    </row>
    <row r="7" spans="1:9" ht="20.25" x14ac:dyDescent="0.3">
      <c r="A7" s="15"/>
      <c r="B7" s="16" t="s">
        <v>1</v>
      </c>
      <c r="C7" s="17"/>
      <c r="D7" s="18"/>
      <c r="E7" s="18"/>
      <c r="F7" s="18"/>
      <c r="G7" s="18"/>
      <c r="H7" s="19">
        <f>H8+H15</f>
        <v>7460.4999999999991</v>
      </c>
      <c r="I7" s="4"/>
    </row>
    <row r="8" spans="1:9" ht="30" x14ac:dyDescent="0.3">
      <c r="A8" s="20">
        <v>1</v>
      </c>
      <c r="B8" s="21" t="s">
        <v>82</v>
      </c>
      <c r="C8" s="22">
        <v>991</v>
      </c>
      <c r="D8" s="18"/>
      <c r="E8" s="18"/>
      <c r="F8" s="18"/>
      <c r="G8" s="18"/>
      <c r="H8" s="23">
        <f t="shared" ref="H8:H12" si="0">H9</f>
        <v>46.2</v>
      </c>
      <c r="I8" s="4"/>
    </row>
    <row r="9" spans="1:9" x14ac:dyDescent="0.3">
      <c r="A9" s="15"/>
      <c r="B9" s="24" t="s">
        <v>66</v>
      </c>
      <c r="C9" s="17">
        <v>991</v>
      </c>
      <c r="D9" s="25" t="s">
        <v>91</v>
      </c>
      <c r="E9" s="25" t="s">
        <v>92</v>
      </c>
      <c r="F9" s="18"/>
      <c r="G9" s="18"/>
      <c r="H9" s="26">
        <f t="shared" si="0"/>
        <v>46.2</v>
      </c>
      <c r="I9" s="4"/>
    </row>
    <row r="10" spans="1:9" ht="45.75" x14ac:dyDescent="0.3">
      <c r="A10" s="13"/>
      <c r="B10" s="24" t="s">
        <v>69</v>
      </c>
      <c r="C10" s="17">
        <v>991</v>
      </c>
      <c r="D10" s="25" t="s">
        <v>91</v>
      </c>
      <c r="E10" s="25" t="s">
        <v>93</v>
      </c>
      <c r="F10" s="18"/>
      <c r="G10" s="18"/>
      <c r="H10" s="26">
        <f t="shared" si="0"/>
        <v>46.2</v>
      </c>
      <c r="I10" s="4"/>
    </row>
    <row r="11" spans="1:9" x14ac:dyDescent="0.3">
      <c r="A11" s="13"/>
      <c r="B11" s="27" t="s">
        <v>26</v>
      </c>
      <c r="C11" s="17">
        <v>991</v>
      </c>
      <c r="D11" s="25" t="s">
        <v>91</v>
      </c>
      <c r="E11" s="25" t="s">
        <v>93</v>
      </c>
      <c r="F11" s="18" t="s">
        <v>27</v>
      </c>
      <c r="G11" s="18"/>
      <c r="H11" s="26">
        <f t="shared" si="0"/>
        <v>46.2</v>
      </c>
      <c r="I11" s="4"/>
    </row>
    <row r="12" spans="1:9" ht="30" x14ac:dyDescent="0.3">
      <c r="A12" s="13"/>
      <c r="B12" s="27" t="s">
        <v>28</v>
      </c>
      <c r="C12" s="17">
        <v>991</v>
      </c>
      <c r="D12" s="25" t="s">
        <v>91</v>
      </c>
      <c r="E12" s="25" t="s">
        <v>93</v>
      </c>
      <c r="F12" s="18" t="s">
        <v>29</v>
      </c>
      <c r="G12" s="18"/>
      <c r="H12" s="26">
        <f t="shared" si="0"/>
        <v>46.2</v>
      </c>
      <c r="I12" s="4"/>
    </row>
    <row r="13" spans="1:9" ht="45.75" x14ac:dyDescent="0.3">
      <c r="A13" s="13"/>
      <c r="B13" s="24" t="s">
        <v>30</v>
      </c>
      <c r="C13" s="17">
        <v>991</v>
      </c>
      <c r="D13" s="25" t="s">
        <v>91</v>
      </c>
      <c r="E13" s="25" t="s">
        <v>93</v>
      </c>
      <c r="F13" s="18" t="s">
        <v>31</v>
      </c>
      <c r="G13" s="18"/>
      <c r="H13" s="26">
        <f>H14</f>
        <v>46.2</v>
      </c>
      <c r="I13" s="4"/>
    </row>
    <row r="14" spans="1:9" x14ac:dyDescent="0.3">
      <c r="A14" s="13"/>
      <c r="B14" s="24" t="s">
        <v>24</v>
      </c>
      <c r="C14" s="17">
        <v>991</v>
      </c>
      <c r="D14" s="25" t="s">
        <v>91</v>
      </c>
      <c r="E14" s="25" t="s">
        <v>93</v>
      </c>
      <c r="F14" s="18" t="s">
        <v>31</v>
      </c>
      <c r="G14" s="18">
        <v>500</v>
      </c>
      <c r="H14" s="81">
        <f>44.5+1.7</f>
        <v>46.2</v>
      </c>
      <c r="I14" s="4"/>
    </row>
    <row r="15" spans="1:9" ht="30" x14ac:dyDescent="0.3">
      <c r="A15" s="20">
        <v>2</v>
      </c>
      <c r="B15" s="21" t="s">
        <v>83</v>
      </c>
      <c r="C15" s="22">
        <v>992</v>
      </c>
      <c r="D15" s="25"/>
      <c r="E15" s="25"/>
      <c r="F15" s="18"/>
      <c r="G15" s="18"/>
      <c r="H15" s="28">
        <f>H16+H55+H62+H69+H76+H91</f>
        <v>7414.2999999999993</v>
      </c>
      <c r="I15" s="4"/>
    </row>
    <row r="16" spans="1:9" x14ac:dyDescent="0.3">
      <c r="A16" s="15"/>
      <c r="B16" s="24" t="s">
        <v>66</v>
      </c>
      <c r="C16" s="17">
        <v>992</v>
      </c>
      <c r="D16" s="25" t="s">
        <v>91</v>
      </c>
      <c r="E16" s="25" t="s">
        <v>92</v>
      </c>
      <c r="F16" s="18"/>
      <c r="G16" s="18"/>
      <c r="H16" s="23">
        <f>H17+H22+H44+H41+H48</f>
        <v>3029.3</v>
      </c>
      <c r="I16" s="4"/>
    </row>
    <row r="17" spans="1:9" ht="30.75" x14ac:dyDescent="0.3">
      <c r="A17" s="15"/>
      <c r="B17" s="24" t="s">
        <v>67</v>
      </c>
      <c r="C17" s="17">
        <v>992</v>
      </c>
      <c r="D17" s="25" t="s">
        <v>91</v>
      </c>
      <c r="E17" s="25" t="s">
        <v>94</v>
      </c>
      <c r="F17" s="18"/>
      <c r="G17" s="18"/>
      <c r="H17" s="26">
        <f>H21</f>
        <v>714.4</v>
      </c>
      <c r="I17" s="4"/>
    </row>
    <row r="18" spans="1:9" ht="30" x14ac:dyDescent="0.3">
      <c r="A18" s="15"/>
      <c r="B18" s="27" t="s">
        <v>99</v>
      </c>
      <c r="C18" s="17">
        <v>992</v>
      </c>
      <c r="D18" s="25" t="s">
        <v>91</v>
      </c>
      <c r="E18" s="25" t="s">
        <v>94</v>
      </c>
      <c r="F18" s="18" t="s">
        <v>10</v>
      </c>
      <c r="G18" s="18"/>
      <c r="H18" s="26">
        <f>H21</f>
        <v>714.4</v>
      </c>
      <c r="I18" s="4"/>
    </row>
    <row r="19" spans="1:9" ht="30.75" x14ac:dyDescent="0.3">
      <c r="A19" s="15"/>
      <c r="B19" s="24" t="s">
        <v>11</v>
      </c>
      <c r="C19" s="17">
        <v>992</v>
      </c>
      <c r="D19" s="25" t="s">
        <v>91</v>
      </c>
      <c r="E19" s="25" t="s">
        <v>94</v>
      </c>
      <c r="F19" s="18" t="s">
        <v>12</v>
      </c>
      <c r="G19" s="18"/>
      <c r="H19" s="26">
        <f>H21</f>
        <v>714.4</v>
      </c>
      <c r="I19" s="4"/>
    </row>
    <row r="20" spans="1:9" ht="30.75" x14ac:dyDescent="0.3">
      <c r="A20" s="13"/>
      <c r="B20" s="24" t="s">
        <v>13</v>
      </c>
      <c r="C20" s="17">
        <v>992</v>
      </c>
      <c r="D20" s="25" t="s">
        <v>91</v>
      </c>
      <c r="E20" s="25" t="s">
        <v>94</v>
      </c>
      <c r="F20" s="18" t="s">
        <v>14</v>
      </c>
      <c r="G20" s="18"/>
      <c r="H20" s="26">
        <f>H21</f>
        <v>714.4</v>
      </c>
      <c r="I20" s="4"/>
    </row>
    <row r="21" spans="1:9" ht="60.75" x14ac:dyDescent="0.3">
      <c r="A21" s="13"/>
      <c r="B21" s="24" t="s">
        <v>15</v>
      </c>
      <c r="C21" s="17">
        <v>992</v>
      </c>
      <c r="D21" s="25" t="s">
        <v>91</v>
      </c>
      <c r="E21" s="25" t="s">
        <v>94</v>
      </c>
      <c r="F21" s="18" t="s">
        <v>14</v>
      </c>
      <c r="G21" s="18">
        <v>100</v>
      </c>
      <c r="H21" s="26">
        <f>716.1-1.7</f>
        <v>714.4</v>
      </c>
      <c r="I21" s="4"/>
    </row>
    <row r="22" spans="1:9" ht="45" x14ac:dyDescent="0.3">
      <c r="A22" s="13"/>
      <c r="B22" s="27" t="s">
        <v>68</v>
      </c>
      <c r="C22" s="17">
        <v>992</v>
      </c>
      <c r="D22" s="25" t="s">
        <v>91</v>
      </c>
      <c r="E22" s="25" t="s">
        <v>95</v>
      </c>
      <c r="F22" s="29"/>
      <c r="G22" s="18"/>
      <c r="H22" s="26">
        <f>H23+H39</f>
        <v>2253.4</v>
      </c>
      <c r="I22" s="4"/>
    </row>
    <row r="23" spans="1:9" ht="30" x14ac:dyDescent="0.3">
      <c r="A23" s="13"/>
      <c r="B23" s="27" t="s">
        <v>9</v>
      </c>
      <c r="C23" s="17">
        <v>992</v>
      </c>
      <c r="D23" s="25" t="s">
        <v>91</v>
      </c>
      <c r="E23" s="25" t="s">
        <v>95</v>
      </c>
      <c r="F23" s="18" t="s">
        <v>10</v>
      </c>
      <c r="G23" s="18"/>
      <c r="H23" s="26">
        <f>H24</f>
        <v>2223.4</v>
      </c>
      <c r="I23" s="4"/>
    </row>
    <row r="24" spans="1:9" ht="30" x14ac:dyDescent="0.3">
      <c r="A24" s="13"/>
      <c r="B24" s="27" t="s">
        <v>16</v>
      </c>
      <c r="C24" s="17">
        <v>992</v>
      </c>
      <c r="D24" s="25" t="s">
        <v>91</v>
      </c>
      <c r="E24" s="25" t="s">
        <v>95</v>
      </c>
      <c r="F24" s="18" t="s">
        <v>17</v>
      </c>
      <c r="G24" s="18"/>
      <c r="H24" s="26">
        <f>H25+H31</f>
        <v>2223.4</v>
      </c>
      <c r="I24" s="4"/>
    </row>
    <row r="25" spans="1:9" ht="30" x14ac:dyDescent="0.3">
      <c r="A25" s="13"/>
      <c r="B25" s="27" t="s">
        <v>13</v>
      </c>
      <c r="C25" s="17">
        <v>992</v>
      </c>
      <c r="D25" s="25" t="s">
        <v>91</v>
      </c>
      <c r="E25" s="25" t="s">
        <v>95</v>
      </c>
      <c r="F25" s="18" t="s">
        <v>18</v>
      </c>
      <c r="G25" s="18"/>
      <c r="H25" s="26">
        <f>H26+H27+H29</f>
        <v>2223.1</v>
      </c>
      <c r="I25" s="4"/>
    </row>
    <row r="26" spans="1:9" ht="60" x14ac:dyDescent="0.3">
      <c r="A26" s="13"/>
      <c r="B26" s="27" t="s">
        <v>15</v>
      </c>
      <c r="C26" s="17">
        <v>992</v>
      </c>
      <c r="D26" s="25" t="s">
        <v>91</v>
      </c>
      <c r="E26" s="25" t="s">
        <v>95</v>
      </c>
      <c r="F26" s="18" t="s">
        <v>18</v>
      </c>
      <c r="G26" s="18">
        <v>100</v>
      </c>
      <c r="H26" s="26">
        <f>1859.4-8.4</f>
        <v>1851</v>
      </c>
      <c r="I26" s="4"/>
    </row>
    <row r="27" spans="1:9" ht="30" customHeight="1" x14ac:dyDescent="0.3">
      <c r="A27" s="13"/>
      <c r="B27" s="24" t="s">
        <v>19</v>
      </c>
      <c r="C27" s="17">
        <v>992</v>
      </c>
      <c r="D27" s="25" t="s">
        <v>91</v>
      </c>
      <c r="E27" s="25" t="s">
        <v>95</v>
      </c>
      <c r="F27" s="18" t="s">
        <v>18</v>
      </c>
      <c r="G27" s="18">
        <v>200</v>
      </c>
      <c r="H27" s="81">
        <f>402.6-40.2</f>
        <v>362.40000000000003</v>
      </c>
      <c r="I27" s="4"/>
    </row>
    <row r="28" spans="1:9" hidden="1" x14ac:dyDescent="0.3">
      <c r="A28" s="13"/>
      <c r="B28" s="24" t="s">
        <v>20</v>
      </c>
      <c r="C28" s="17">
        <v>992</v>
      </c>
      <c r="D28" s="25" t="s">
        <v>91</v>
      </c>
      <c r="E28" s="25" t="s">
        <v>95</v>
      </c>
      <c r="F28" s="18" t="s">
        <v>18</v>
      </c>
      <c r="G28" s="18">
        <v>800</v>
      </c>
      <c r="H28" s="26"/>
      <c r="I28" s="4"/>
    </row>
    <row r="29" spans="1:9" x14ac:dyDescent="0.3">
      <c r="A29" s="13"/>
      <c r="B29" s="24" t="s">
        <v>116</v>
      </c>
      <c r="C29" s="17">
        <v>992</v>
      </c>
      <c r="D29" s="25" t="s">
        <v>91</v>
      </c>
      <c r="E29" s="25" t="s">
        <v>95</v>
      </c>
      <c r="F29" s="18" t="s">
        <v>18</v>
      </c>
      <c r="G29" s="18">
        <v>800</v>
      </c>
      <c r="H29" s="26">
        <v>9.6999999999999993</v>
      </c>
      <c r="I29" s="4"/>
    </row>
    <row r="30" spans="1:9" ht="30.75" x14ac:dyDescent="0.3">
      <c r="A30" s="13"/>
      <c r="B30" s="24" t="s">
        <v>23</v>
      </c>
      <c r="C30" s="17">
        <v>992</v>
      </c>
      <c r="D30" s="25" t="s">
        <v>91</v>
      </c>
      <c r="E30" s="25" t="s">
        <v>95</v>
      </c>
      <c r="F30" s="18" t="s">
        <v>25</v>
      </c>
      <c r="G30" s="18"/>
      <c r="H30" s="26">
        <f>H31</f>
        <v>0.3</v>
      </c>
      <c r="I30" s="4"/>
    </row>
    <row r="31" spans="1:9" x14ac:dyDescent="0.3">
      <c r="A31" s="13"/>
      <c r="B31" s="24" t="s">
        <v>24</v>
      </c>
      <c r="C31" s="17">
        <v>992</v>
      </c>
      <c r="D31" s="25" t="s">
        <v>91</v>
      </c>
      <c r="E31" s="25" t="s">
        <v>95</v>
      </c>
      <c r="F31" s="18" t="s">
        <v>25</v>
      </c>
      <c r="G31" s="18">
        <v>500</v>
      </c>
      <c r="H31" s="26">
        <v>0.3</v>
      </c>
      <c r="I31" s="4"/>
    </row>
    <row r="32" spans="1:9" x14ac:dyDescent="0.3">
      <c r="A32" s="13"/>
      <c r="B32" s="24" t="s">
        <v>32</v>
      </c>
      <c r="C32" s="17">
        <v>992</v>
      </c>
      <c r="D32" s="25" t="s">
        <v>91</v>
      </c>
      <c r="E32" s="25" t="s">
        <v>95</v>
      </c>
      <c r="F32" s="18" t="s">
        <v>33</v>
      </c>
      <c r="G32" s="18"/>
      <c r="H32" s="26">
        <f>H33</f>
        <v>30</v>
      </c>
      <c r="I32" s="4"/>
    </row>
    <row r="33" spans="1:9" x14ac:dyDescent="0.3">
      <c r="A33" s="13"/>
      <c r="B33" s="24" t="s">
        <v>63</v>
      </c>
      <c r="C33" s="17">
        <v>992</v>
      </c>
      <c r="D33" s="25" t="s">
        <v>91</v>
      </c>
      <c r="E33" s="25" t="s">
        <v>95</v>
      </c>
      <c r="F33" s="18" t="s">
        <v>56</v>
      </c>
      <c r="G33" s="18"/>
      <c r="H33" s="26">
        <f>H34</f>
        <v>30</v>
      </c>
      <c r="I33" s="4"/>
    </row>
    <row r="34" spans="1:9" ht="18.75" customHeight="1" x14ac:dyDescent="0.3">
      <c r="A34" s="13"/>
      <c r="B34" s="24" t="s">
        <v>57</v>
      </c>
      <c r="C34" s="17">
        <v>992</v>
      </c>
      <c r="D34" s="25" t="s">
        <v>91</v>
      </c>
      <c r="E34" s="25" t="s">
        <v>95</v>
      </c>
      <c r="F34" s="18" t="s">
        <v>58</v>
      </c>
      <c r="G34" s="18"/>
      <c r="H34" s="26">
        <f>H39</f>
        <v>30</v>
      </c>
      <c r="I34" s="4"/>
    </row>
    <row r="35" spans="1:9" ht="0.75" hidden="1" customHeight="1" x14ac:dyDescent="0.3">
      <c r="A35" s="13"/>
      <c r="B35" s="24"/>
      <c r="C35" s="17"/>
      <c r="D35" s="25"/>
      <c r="E35" s="25"/>
      <c r="F35" s="18"/>
      <c r="G35" s="18"/>
      <c r="H35" s="26"/>
      <c r="I35" s="4"/>
    </row>
    <row r="36" spans="1:9" hidden="1" x14ac:dyDescent="0.3">
      <c r="A36" s="13"/>
      <c r="B36" s="24"/>
      <c r="C36" s="17"/>
      <c r="D36" s="25"/>
      <c r="E36" s="25"/>
      <c r="F36" s="18"/>
      <c r="G36" s="18"/>
      <c r="H36" s="26"/>
      <c r="I36" s="4"/>
    </row>
    <row r="37" spans="1:9" hidden="1" x14ac:dyDescent="0.3">
      <c r="A37" s="13"/>
      <c r="B37" s="24" t="s">
        <v>102</v>
      </c>
      <c r="C37" s="17">
        <v>992</v>
      </c>
      <c r="D37" s="25" t="s">
        <v>91</v>
      </c>
      <c r="E37" s="25" t="s">
        <v>95</v>
      </c>
      <c r="F37" s="18" t="s">
        <v>104</v>
      </c>
      <c r="G37" s="18"/>
      <c r="H37" s="26"/>
      <c r="I37" s="4"/>
    </row>
    <row r="38" spans="1:9" ht="30.75" hidden="1" x14ac:dyDescent="0.3">
      <c r="A38" s="13"/>
      <c r="B38" s="24" t="s">
        <v>19</v>
      </c>
      <c r="C38" s="17">
        <v>992</v>
      </c>
      <c r="D38" s="25" t="s">
        <v>91</v>
      </c>
      <c r="E38" s="25" t="s">
        <v>95</v>
      </c>
      <c r="F38" s="18" t="s">
        <v>104</v>
      </c>
      <c r="G38" s="18">
        <v>200</v>
      </c>
      <c r="H38" s="26"/>
      <c r="I38" s="4"/>
    </row>
    <row r="39" spans="1:9" ht="45.75" x14ac:dyDescent="0.3">
      <c r="A39" s="13"/>
      <c r="B39" s="24" t="s">
        <v>61</v>
      </c>
      <c r="C39" s="17">
        <v>992</v>
      </c>
      <c r="D39" s="25" t="s">
        <v>91</v>
      </c>
      <c r="E39" s="25" t="s">
        <v>95</v>
      </c>
      <c r="F39" s="18" t="s">
        <v>62</v>
      </c>
      <c r="G39" s="18"/>
      <c r="H39" s="26">
        <f>H40</f>
        <v>30</v>
      </c>
      <c r="I39" s="4"/>
    </row>
    <row r="40" spans="1:9" ht="30.75" x14ac:dyDescent="0.3">
      <c r="A40" s="13"/>
      <c r="B40" s="24" t="s">
        <v>19</v>
      </c>
      <c r="C40" s="17">
        <v>992</v>
      </c>
      <c r="D40" s="25" t="s">
        <v>91</v>
      </c>
      <c r="E40" s="25" t="s">
        <v>95</v>
      </c>
      <c r="F40" s="18" t="s">
        <v>62</v>
      </c>
      <c r="G40" s="18">
        <v>200</v>
      </c>
      <c r="H40" s="26">
        <v>30</v>
      </c>
      <c r="I40" s="4"/>
    </row>
    <row r="41" spans="1:9" x14ac:dyDescent="0.3">
      <c r="A41" s="13"/>
      <c r="B41" s="24" t="s">
        <v>111</v>
      </c>
      <c r="C41" s="17">
        <v>992</v>
      </c>
      <c r="D41" s="25" t="s">
        <v>91</v>
      </c>
      <c r="E41" s="25" t="s">
        <v>110</v>
      </c>
      <c r="F41" s="18"/>
      <c r="G41" s="18"/>
      <c r="H41" s="26">
        <f>H42</f>
        <v>60.5</v>
      </c>
      <c r="I41" s="4"/>
    </row>
    <row r="42" spans="1:9" x14ac:dyDescent="0.3">
      <c r="A42" s="13"/>
      <c r="B42" s="24" t="s">
        <v>113</v>
      </c>
      <c r="C42" s="17">
        <v>992</v>
      </c>
      <c r="D42" s="25" t="s">
        <v>91</v>
      </c>
      <c r="E42" s="25" t="s">
        <v>110</v>
      </c>
      <c r="F42" s="18" t="s">
        <v>112</v>
      </c>
      <c r="G42" s="18"/>
      <c r="H42" s="26">
        <f>H43</f>
        <v>60.5</v>
      </c>
      <c r="I42" s="4"/>
    </row>
    <row r="43" spans="1:9" x14ac:dyDescent="0.3">
      <c r="A43" s="13"/>
      <c r="B43" s="24" t="s">
        <v>116</v>
      </c>
      <c r="C43" s="17">
        <v>992</v>
      </c>
      <c r="D43" s="25" t="s">
        <v>91</v>
      </c>
      <c r="E43" s="25" t="s">
        <v>110</v>
      </c>
      <c r="F43" s="18" t="s">
        <v>112</v>
      </c>
      <c r="G43" s="18">
        <v>800</v>
      </c>
      <c r="H43" s="26">
        <v>60.5</v>
      </c>
      <c r="I43" s="4"/>
    </row>
    <row r="44" spans="1:9" ht="30.75" x14ac:dyDescent="0.3">
      <c r="A44" s="13"/>
      <c r="B44" s="24" t="s">
        <v>9</v>
      </c>
      <c r="C44" s="17">
        <v>992</v>
      </c>
      <c r="D44" s="25" t="s">
        <v>91</v>
      </c>
      <c r="E44" s="25">
        <v>11</v>
      </c>
      <c r="F44" s="18" t="s">
        <v>10</v>
      </c>
      <c r="G44" s="18"/>
      <c r="H44" s="26">
        <v>1</v>
      </c>
      <c r="I44" s="4"/>
    </row>
    <row r="45" spans="1:9" ht="30.75" x14ac:dyDescent="0.3">
      <c r="A45" s="13"/>
      <c r="B45" s="24" t="s">
        <v>16</v>
      </c>
      <c r="C45" s="17">
        <v>992</v>
      </c>
      <c r="D45" s="25" t="s">
        <v>91</v>
      </c>
      <c r="E45" s="25">
        <v>11</v>
      </c>
      <c r="F45" s="18" t="s">
        <v>17</v>
      </c>
      <c r="G45" s="18"/>
      <c r="H45" s="26">
        <v>1</v>
      </c>
      <c r="I45" s="4"/>
    </row>
    <row r="46" spans="1:9" ht="30.75" x14ac:dyDescent="0.3">
      <c r="A46" s="13"/>
      <c r="B46" s="24" t="s">
        <v>21</v>
      </c>
      <c r="C46" s="17">
        <v>992</v>
      </c>
      <c r="D46" s="25" t="s">
        <v>91</v>
      </c>
      <c r="E46" s="25">
        <v>11</v>
      </c>
      <c r="F46" s="18" t="s">
        <v>22</v>
      </c>
      <c r="G46" s="18"/>
      <c r="H46" s="26">
        <v>1</v>
      </c>
      <c r="I46" s="4"/>
    </row>
    <row r="47" spans="1:9" ht="16.5" customHeight="1" x14ac:dyDescent="0.3">
      <c r="A47" s="13"/>
      <c r="B47" s="24" t="s">
        <v>20</v>
      </c>
      <c r="C47" s="17">
        <v>992</v>
      </c>
      <c r="D47" s="25" t="s">
        <v>91</v>
      </c>
      <c r="E47" s="25">
        <v>11</v>
      </c>
      <c r="F47" s="18" t="s">
        <v>22</v>
      </c>
      <c r="G47" s="18">
        <v>800</v>
      </c>
      <c r="H47" s="26">
        <v>1</v>
      </c>
      <c r="I47" s="4"/>
    </row>
    <row r="48" spans="1:9" hidden="1" x14ac:dyDescent="0.3">
      <c r="A48" s="13"/>
      <c r="B48" s="24" t="s">
        <v>118</v>
      </c>
      <c r="C48" s="17">
        <v>992</v>
      </c>
      <c r="D48" s="25" t="s">
        <v>91</v>
      </c>
      <c r="E48" s="25" t="s">
        <v>117</v>
      </c>
      <c r="F48" s="18"/>
      <c r="G48" s="18"/>
      <c r="H48" s="26">
        <f>H49</f>
        <v>0</v>
      </c>
      <c r="I48" s="4"/>
    </row>
    <row r="49" spans="1:9" hidden="1" x14ac:dyDescent="0.3">
      <c r="A49" s="13"/>
      <c r="B49" s="24" t="s">
        <v>63</v>
      </c>
      <c r="C49" s="17">
        <v>992</v>
      </c>
      <c r="D49" s="25" t="s">
        <v>91</v>
      </c>
      <c r="E49" s="25" t="s">
        <v>117</v>
      </c>
      <c r="F49" s="18" t="s">
        <v>56</v>
      </c>
      <c r="G49" s="18"/>
      <c r="H49" s="26">
        <v>0</v>
      </c>
      <c r="I49" s="4"/>
    </row>
    <row r="50" spans="1:9" hidden="1" x14ac:dyDescent="0.3">
      <c r="A50" s="13"/>
      <c r="B50" s="24" t="s">
        <v>57</v>
      </c>
      <c r="C50" s="17">
        <v>992</v>
      </c>
      <c r="D50" s="25" t="s">
        <v>91</v>
      </c>
      <c r="E50" s="25" t="s">
        <v>117</v>
      </c>
      <c r="F50" s="18" t="s">
        <v>58</v>
      </c>
      <c r="G50" s="18"/>
      <c r="H50" s="26">
        <v>0</v>
      </c>
      <c r="I50" s="4"/>
    </row>
    <row r="51" spans="1:9" ht="30.75" hidden="1" x14ac:dyDescent="0.3">
      <c r="A51" s="13"/>
      <c r="B51" s="24" t="s">
        <v>101</v>
      </c>
      <c r="C51" s="17">
        <v>992</v>
      </c>
      <c r="D51" s="25" t="s">
        <v>91</v>
      </c>
      <c r="E51" s="25" t="s">
        <v>117</v>
      </c>
      <c r="F51" s="18" t="s">
        <v>103</v>
      </c>
      <c r="G51" s="18"/>
      <c r="H51" s="26">
        <v>0</v>
      </c>
      <c r="I51" s="4"/>
    </row>
    <row r="52" spans="1:9" ht="30.75" hidden="1" x14ac:dyDescent="0.3">
      <c r="A52" s="13"/>
      <c r="B52" s="24" t="s">
        <v>19</v>
      </c>
      <c r="C52" s="17">
        <v>992</v>
      </c>
      <c r="D52" s="25" t="s">
        <v>91</v>
      </c>
      <c r="E52" s="25" t="s">
        <v>117</v>
      </c>
      <c r="F52" s="18" t="s">
        <v>103</v>
      </c>
      <c r="G52" s="18">
        <v>200</v>
      </c>
      <c r="H52" s="26">
        <v>0</v>
      </c>
      <c r="I52" s="4"/>
    </row>
    <row r="53" spans="1:9" ht="23.25" hidden="1" customHeight="1" x14ac:dyDescent="0.3">
      <c r="A53" s="13"/>
      <c r="B53" s="62" t="s">
        <v>102</v>
      </c>
      <c r="C53" s="17">
        <v>992</v>
      </c>
      <c r="D53" s="25" t="s">
        <v>91</v>
      </c>
      <c r="E53" s="25" t="s">
        <v>117</v>
      </c>
      <c r="F53" s="18" t="s">
        <v>104</v>
      </c>
      <c r="G53" s="18"/>
      <c r="H53" s="26">
        <f>H54</f>
        <v>0</v>
      </c>
      <c r="I53" s="4"/>
    </row>
    <row r="54" spans="1:9" ht="31.5" hidden="1" customHeight="1" x14ac:dyDescent="0.3">
      <c r="A54" s="13"/>
      <c r="B54" s="24" t="s">
        <v>19</v>
      </c>
      <c r="C54" s="17">
        <v>992</v>
      </c>
      <c r="D54" s="25" t="s">
        <v>91</v>
      </c>
      <c r="E54" s="25" t="s">
        <v>117</v>
      </c>
      <c r="F54" s="18" t="s">
        <v>104</v>
      </c>
      <c r="G54" s="18">
        <v>200</v>
      </c>
      <c r="H54" s="26"/>
      <c r="I54" s="4"/>
    </row>
    <row r="55" spans="1:9" x14ac:dyDescent="0.3">
      <c r="A55" s="13"/>
      <c r="B55" s="24" t="s">
        <v>71</v>
      </c>
      <c r="C55" s="17">
        <v>992</v>
      </c>
      <c r="D55" s="25" t="s">
        <v>94</v>
      </c>
      <c r="E55" s="25" t="s">
        <v>92</v>
      </c>
      <c r="F55" s="18"/>
      <c r="G55" s="18"/>
      <c r="H55" s="26">
        <f t="shared" ref="H55:H60" si="1">H56</f>
        <v>167.6</v>
      </c>
      <c r="I55" s="4"/>
    </row>
    <row r="56" spans="1:9" x14ac:dyDescent="0.3">
      <c r="A56" s="13"/>
      <c r="B56" s="24" t="s">
        <v>72</v>
      </c>
      <c r="C56" s="17">
        <v>992</v>
      </c>
      <c r="D56" s="25" t="s">
        <v>94</v>
      </c>
      <c r="E56" s="25" t="s">
        <v>90</v>
      </c>
      <c r="F56" s="18"/>
      <c r="G56" s="18"/>
      <c r="H56" s="26">
        <f t="shared" si="1"/>
        <v>167.6</v>
      </c>
      <c r="I56" s="4"/>
    </row>
    <row r="57" spans="1:9" x14ac:dyDescent="0.3">
      <c r="A57" s="13"/>
      <c r="B57" s="24" t="s">
        <v>32</v>
      </c>
      <c r="C57" s="17">
        <v>992</v>
      </c>
      <c r="D57" s="25" t="s">
        <v>94</v>
      </c>
      <c r="E57" s="25" t="s">
        <v>90</v>
      </c>
      <c r="F57" s="18" t="s">
        <v>33</v>
      </c>
      <c r="G57" s="18"/>
      <c r="H57" s="26">
        <f t="shared" si="1"/>
        <v>167.6</v>
      </c>
      <c r="I57" s="4"/>
    </row>
    <row r="58" spans="1:9" x14ac:dyDescent="0.3">
      <c r="A58" s="13"/>
      <c r="B58" s="24" t="s">
        <v>63</v>
      </c>
      <c r="C58" s="17">
        <v>992</v>
      </c>
      <c r="D58" s="25" t="s">
        <v>94</v>
      </c>
      <c r="E58" s="25" t="s">
        <v>90</v>
      </c>
      <c r="F58" s="18" t="s">
        <v>56</v>
      </c>
      <c r="G58" s="18"/>
      <c r="H58" s="26">
        <f t="shared" si="1"/>
        <v>167.6</v>
      </c>
      <c r="I58" s="4"/>
    </row>
    <row r="59" spans="1:9" x14ac:dyDescent="0.3">
      <c r="A59" s="13"/>
      <c r="B59" s="24" t="s">
        <v>57</v>
      </c>
      <c r="C59" s="17">
        <v>992</v>
      </c>
      <c r="D59" s="25" t="s">
        <v>94</v>
      </c>
      <c r="E59" s="25" t="s">
        <v>90</v>
      </c>
      <c r="F59" s="18" t="s">
        <v>58</v>
      </c>
      <c r="G59" s="18"/>
      <c r="H59" s="26">
        <f t="shared" si="1"/>
        <v>167.6</v>
      </c>
      <c r="I59" s="4"/>
    </row>
    <row r="60" spans="1:9" ht="30.75" x14ac:dyDescent="0.3">
      <c r="A60" s="13"/>
      <c r="B60" s="24" t="s">
        <v>59</v>
      </c>
      <c r="C60" s="17">
        <v>992</v>
      </c>
      <c r="D60" s="25" t="s">
        <v>94</v>
      </c>
      <c r="E60" s="25" t="s">
        <v>90</v>
      </c>
      <c r="F60" s="18" t="s">
        <v>60</v>
      </c>
      <c r="G60" s="18"/>
      <c r="H60" s="26">
        <f t="shared" si="1"/>
        <v>167.6</v>
      </c>
      <c r="I60" s="4"/>
    </row>
    <row r="61" spans="1:9" ht="60" x14ac:dyDescent="0.3">
      <c r="A61" s="13"/>
      <c r="B61" s="30" t="s">
        <v>15</v>
      </c>
      <c r="C61" s="17">
        <v>992</v>
      </c>
      <c r="D61" s="25" t="s">
        <v>94</v>
      </c>
      <c r="E61" s="25" t="s">
        <v>90</v>
      </c>
      <c r="F61" s="18" t="s">
        <v>60</v>
      </c>
      <c r="G61" s="18">
        <v>100</v>
      </c>
      <c r="H61" s="26">
        <v>167.6</v>
      </c>
      <c r="I61" s="4"/>
    </row>
    <row r="62" spans="1:9" ht="30.75" x14ac:dyDescent="0.3">
      <c r="A62" s="13"/>
      <c r="B62" s="24" t="s">
        <v>73</v>
      </c>
      <c r="C62" s="17">
        <v>992</v>
      </c>
      <c r="D62" s="25" t="s">
        <v>90</v>
      </c>
      <c r="E62" s="25" t="s">
        <v>92</v>
      </c>
      <c r="F62" s="18"/>
      <c r="G62" s="18"/>
      <c r="H62" s="26">
        <f t="shared" ref="H62:H67" si="2">H63</f>
        <v>11.6</v>
      </c>
      <c r="I62" s="4"/>
    </row>
    <row r="63" spans="1:9" ht="45.75" x14ac:dyDescent="0.3">
      <c r="A63" s="13"/>
      <c r="B63" s="24" t="s">
        <v>74</v>
      </c>
      <c r="C63" s="17">
        <v>992</v>
      </c>
      <c r="D63" s="25" t="s">
        <v>90</v>
      </c>
      <c r="E63" s="25">
        <v>10</v>
      </c>
      <c r="F63" s="18"/>
      <c r="G63" s="18"/>
      <c r="H63" s="26">
        <f t="shared" si="2"/>
        <v>11.6</v>
      </c>
      <c r="I63" s="4"/>
    </row>
    <row r="64" spans="1:9" ht="31.5" customHeight="1" x14ac:dyDescent="0.3">
      <c r="A64" s="13"/>
      <c r="B64" s="24" t="s">
        <v>32</v>
      </c>
      <c r="C64" s="17">
        <v>992</v>
      </c>
      <c r="D64" s="25" t="s">
        <v>90</v>
      </c>
      <c r="E64" s="25">
        <v>10</v>
      </c>
      <c r="F64" s="18" t="s">
        <v>33</v>
      </c>
      <c r="G64" s="18"/>
      <c r="H64" s="26">
        <f t="shared" si="2"/>
        <v>11.6</v>
      </c>
      <c r="I64" s="4"/>
    </row>
    <row r="65" spans="1:9" ht="30.75" customHeight="1" x14ac:dyDescent="0.3">
      <c r="A65" s="13"/>
      <c r="B65" s="27" t="s">
        <v>89</v>
      </c>
      <c r="C65" s="17">
        <v>992</v>
      </c>
      <c r="D65" s="25" t="s">
        <v>90</v>
      </c>
      <c r="E65" s="25">
        <v>10</v>
      </c>
      <c r="F65" s="18" t="s">
        <v>56</v>
      </c>
      <c r="G65" s="18"/>
      <c r="H65" s="26">
        <f t="shared" si="2"/>
        <v>11.6</v>
      </c>
      <c r="I65" s="4"/>
    </row>
    <row r="66" spans="1:9" x14ac:dyDescent="0.3">
      <c r="A66" s="13"/>
      <c r="B66" s="24" t="s">
        <v>57</v>
      </c>
      <c r="C66" s="17">
        <v>992</v>
      </c>
      <c r="D66" s="25" t="s">
        <v>90</v>
      </c>
      <c r="E66" s="25">
        <v>10</v>
      </c>
      <c r="F66" s="18" t="s">
        <v>58</v>
      </c>
      <c r="G66" s="18"/>
      <c r="H66" s="26">
        <f t="shared" si="2"/>
        <v>11.6</v>
      </c>
      <c r="I66" s="4"/>
    </row>
    <row r="67" spans="1:9" ht="45.75" x14ac:dyDescent="0.3">
      <c r="A67" s="13"/>
      <c r="B67" s="24" t="s">
        <v>88</v>
      </c>
      <c r="C67" s="17">
        <v>992</v>
      </c>
      <c r="D67" s="25" t="s">
        <v>90</v>
      </c>
      <c r="E67" s="25">
        <v>10</v>
      </c>
      <c r="F67" s="18" t="s">
        <v>87</v>
      </c>
      <c r="G67" s="18"/>
      <c r="H67" s="26">
        <f t="shared" si="2"/>
        <v>11.6</v>
      </c>
      <c r="I67" s="4"/>
    </row>
    <row r="68" spans="1:9" ht="30.75" x14ac:dyDescent="0.3">
      <c r="A68" s="13"/>
      <c r="B68" s="24" t="s">
        <v>19</v>
      </c>
      <c r="C68" s="17">
        <v>992</v>
      </c>
      <c r="D68" s="25" t="s">
        <v>90</v>
      </c>
      <c r="E68" s="25">
        <v>10</v>
      </c>
      <c r="F68" s="18" t="s">
        <v>87</v>
      </c>
      <c r="G68" s="18">
        <v>200</v>
      </c>
      <c r="H68" s="26">
        <v>11.6</v>
      </c>
      <c r="I68" s="4"/>
    </row>
    <row r="69" spans="1:9" x14ac:dyDescent="0.3">
      <c r="A69" s="31"/>
      <c r="B69" s="24" t="s">
        <v>75</v>
      </c>
      <c r="C69" s="17">
        <v>992</v>
      </c>
      <c r="D69" s="25" t="s">
        <v>95</v>
      </c>
      <c r="E69" s="25" t="s">
        <v>92</v>
      </c>
      <c r="F69" s="18"/>
      <c r="G69" s="18"/>
      <c r="H69" s="26">
        <f>H70</f>
        <v>2830.7</v>
      </c>
      <c r="I69" s="4"/>
    </row>
    <row r="70" spans="1:9" x14ac:dyDescent="0.3">
      <c r="A70" s="31"/>
      <c r="B70" s="24" t="s">
        <v>76</v>
      </c>
      <c r="C70" s="17">
        <v>992</v>
      </c>
      <c r="D70" s="25" t="s">
        <v>95</v>
      </c>
      <c r="E70" s="25" t="s">
        <v>96</v>
      </c>
      <c r="F70" s="18"/>
      <c r="G70" s="18"/>
      <c r="H70" s="26">
        <f>H71</f>
        <v>2830.7</v>
      </c>
      <c r="I70" s="4"/>
    </row>
    <row r="71" spans="1:9" x14ac:dyDescent="0.3">
      <c r="A71" s="31"/>
      <c r="B71" s="24" t="s">
        <v>84</v>
      </c>
      <c r="C71" s="17">
        <v>992</v>
      </c>
      <c r="D71" s="25" t="s">
        <v>95</v>
      </c>
      <c r="E71" s="25" t="s">
        <v>96</v>
      </c>
      <c r="F71" s="18" t="s">
        <v>33</v>
      </c>
      <c r="G71" s="18"/>
      <c r="H71" s="26">
        <f>H72</f>
        <v>2830.7</v>
      </c>
      <c r="I71" s="4"/>
    </row>
    <row r="72" spans="1:9" x14ac:dyDescent="0.3">
      <c r="A72" s="31"/>
      <c r="B72" s="24" t="s">
        <v>34</v>
      </c>
      <c r="C72" s="17">
        <v>992</v>
      </c>
      <c r="D72" s="25" t="s">
        <v>95</v>
      </c>
      <c r="E72" s="25" t="s">
        <v>96</v>
      </c>
      <c r="F72" s="18" t="s">
        <v>35</v>
      </c>
      <c r="G72" s="18"/>
      <c r="H72" s="26">
        <f>H73</f>
        <v>2830.7</v>
      </c>
      <c r="I72" s="4"/>
    </row>
    <row r="73" spans="1:9" x14ac:dyDescent="0.3">
      <c r="A73" s="31"/>
      <c r="B73" s="24" t="s">
        <v>36</v>
      </c>
      <c r="C73" s="17">
        <v>992</v>
      </c>
      <c r="D73" s="25" t="s">
        <v>95</v>
      </c>
      <c r="E73" s="25" t="s">
        <v>96</v>
      </c>
      <c r="F73" s="18" t="s">
        <v>37</v>
      </c>
      <c r="G73" s="18"/>
      <c r="H73" s="26">
        <f>H75</f>
        <v>2830.7</v>
      </c>
      <c r="I73" s="4"/>
    </row>
    <row r="74" spans="1:9" ht="105" x14ac:dyDescent="0.3">
      <c r="A74" s="31"/>
      <c r="B74" s="30" t="s">
        <v>135</v>
      </c>
      <c r="C74" s="17">
        <v>992</v>
      </c>
      <c r="D74" s="25" t="s">
        <v>95</v>
      </c>
      <c r="E74" s="25" t="s">
        <v>96</v>
      </c>
      <c r="F74" s="18" t="s">
        <v>133</v>
      </c>
      <c r="G74" s="18"/>
      <c r="H74" s="26">
        <f>H75</f>
        <v>2830.7</v>
      </c>
      <c r="I74" s="4"/>
    </row>
    <row r="75" spans="1:9" ht="30.75" x14ac:dyDescent="0.3">
      <c r="A75" s="31"/>
      <c r="B75" s="24" t="s">
        <v>19</v>
      </c>
      <c r="C75" s="17">
        <v>992</v>
      </c>
      <c r="D75" s="25" t="s">
        <v>95</v>
      </c>
      <c r="E75" s="25" t="s">
        <v>96</v>
      </c>
      <c r="F75" s="18" t="s">
        <v>134</v>
      </c>
      <c r="G75" s="18">
        <v>200</v>
      </c>
      <c r="H75" s="81">
        <f>924.9+1905.8</f>
        <v>2830.7</v>
      </c>
      <c r="I75" s="4"/>
    </row>
    <row r="76" spans="1:9" ht="17.25" customHeight="1" x14ac:dyDescent="0.3">
      <c r="A76" s="15"/>
      <c r="B76" s="24" t="s">
        <v>77</v>
      </c>
      <c r="C76" s="17">
        <v>992</v>
      </c>
      <c r="D76" s="25" t="s">
        <v>97</v>
      </c>
      <c r="E76" s="25" t="s">
        <v>92</v>
      </c>
      <c r="F76" s="29"/>
      <c r="G76" s="29"/>
      <c r="H76" s="26">
        <f>H83+H77</f>
        <v>132</v>
      </c>
      <c r="I76" s="4"/>
    </row>
    <row r="77" spans="1:9" hidden="1" x14ac:dyDescent="0.3">
      <c r="A77" s="15"/>
      <c r="B77" s="24" t="s">
        <v>121</v>
      </c>
      <c r="C77" s="17">
        <v>992</v>
      </c>
      <c r="D77" s="25" t="s">
        <v>97</v>
      </c>
      <c r="E77" s="25" t="s">
        <v>94</v>
      </c>
      <c r="F77" s="29"/>
      <c r="G77" s="29"/>
      <c r="H77" s="26">
        <f>H78</f>
        <v>0</v>
      </c>
      <c r="I77" s="4"/>
    </row>
    <row r="78" spans="1:9" hidden="1" x14ac:dyDescent="0.3">
      <c r="A78" s="15"/>
      <c r="B78" s="24" t="s">
        <v>84</v>
      </c>
      <c r="C78" s="17">
        <v>992</v>
      </c>
      <c r="D78" s="25" t="s">
        <v>97</v>
      </c>
      <c r="E78" s="25" t="s">
        <v>94</v>
      </c>
      <c r="F78" s="18" t="s">
        <v>33</v>
      </c>
      <c r="G78" s="29"/>
      <c r="H78" s="26">
        <f>H79</f>
        <v>0</v>
      </c>
      <c r="I78" s="4"/>
    </row>
    <row r="79" spans="1:9" hidden="1" x14ac:dyDescent="0.3">
      <c r="A79" s="15"/>
      <c r="B79" s="24" t="s">
        <v>38</v>
      </c>
      <c r="C79" s="17">
        <v>992</v>
      </c>
      <c r="D79" s="25" t="s">
        <v>97</v>
      </c>
      <c r="E79" s="25" t="s">
        <v>94</v>
      </c>
      <c r="F79" s="18" t="s">
        <v>39</v>
      </c>
      <c r="G79" s="29"/>
      <c r="H79" s="26">
        <f>H80</f>
        <v>0</v>
      </c>
      <c r="I79" s="4"/>
    </row>
    <row r="80" spans="1:9" ht="30.75" hidden="1" x14ac:dyDescent="0.3">
      <c r="A80" s="15"/>
      <c r="B80" s="24" t="s">
        <v>40</v>
      </c>
      <c r="C80" s="17">
        <v>992</v>
      </c>
      <c r="D80" s="25" t="s">
        <v>97</v>
      </c>
      <c r="E80" s="25" t="s">
        <v>94</v>
      </c>
      <c r="F80" s="18" t="s">
        <v>41</v>
      </c>
      <c r="G80" s="29"/>
      <c r="H80" s="26">
        <f>H81</f>
        <v>0</v>
      </c>
      <c r="I80" s="4"/>
    </row>
    <row r="81" spans="1:9" hidden="1" x14ac:dyDescent="0.3">
      <c r="A81" s="15"/>
      <c r="B81" s="24" t="s">
        <v>120</v>
      </c>
      <c r="C81" s="17">
        <v>992</v>
      </c>
      <c r="D81" s="25" t="s">
        <v>97</v>
      </c>
      <c r="E81" s="25" t="s">
        <v>94</v>
      </c>
      <c r="F81" s="18" t="s">
        <v>119</v>
      </c>
      <c r="G81" s="29"/>
      <c r="H81" s="26">
        <f>H82</f>
        <v>0</v>
      </c>
      <c r="I81" s="4"/>
    </row>
    <row r="82" spans="1:9" ht="30.75" hidden="1" x14ac:dyDescent="0.3">
      <c r="A82" s="15"/>
      <c r="B82" s="24" t="s">
        <v>19</v>
      </c>
      <c r="C82" s="17">
        <v>992</v>
      </c>
      <c r="D82" s="25" t="s">
        <v>97</v>
      </c>
      <c r="E82" s="25" t="s">
        <v>94</v>
      </c>
      <c r="F82" s="18" t="s">
        <v>119</v>
      </c>
      <c r="G82" s="18">
        <v>200</v>
      </c>
      <c r="H82" s="26">
        <v>0</v>
      </c>
      <c r="I82" s="4"/>
    </row>
    <row r="83" spans="1:9" x14ac:dyDescent="0.3">
      <c r="A83" s="15"/>
      <c r="B83" s="24" t="s">
        <v>78</v>
      </c>
      <c r="C83" s="17">
        <v>992</v>
      </c>
      <c r="D83" s="25" t="s">
        <v>97</v>
      </c>
      <c r="E83" s="25" t="s">
        <v>90</v>
      </c>
      <c r="F83" s="18"/>
      <c r="G83" s="18"/>
      <c r="H83" s="26">
        <f>H84</f>
        <v>132</v>
      </c>
      <c r="I83" s="4"/>
    </row>
    <row r="84" spans="1:9" x14ac:dyDescent="0.3">
      <c r="A84" s="15"/>
      <c r="B84" s="24" t="s">
        <v>84</v>
      </c>
      <c r="C84" s="17">
        <v>992</v>
      </c>
      <c r="D84" s="25" t="s">
        <v>97</v>
      </c>
      <c r="E84" s="25" t="s">
        <v>90</v>
      </c>
      <c r="F84" s="18" t="s">
        <v>33</v>
      </c>
      <c r="G84" s="18"/>
      <c r="H84" s="26">
        <f>H85</f>
        <v>132</v>
      </c>
      <c r="I84" s="4"/>
    </row>
    <row r="85" spans="1:9" ht="17.25" customHeight="1" x14ac:dyDescent="0.3">
      <c r="A85" s="15"/>
      <c r="B85" s="24" t="s">
        <v>38</v>
      </c>
      <c r="C85" s="17">
        <v>992</v>
      </c>
      <c r="D85" s="25" t="s">
        <v>97</v>
      </c>
      <c r="E85" s="25" t="s">
        <v>90</v>
      </c>
      <c r="F85" s="18" t="s">
        <v>39</v>
      </c>
      <c r="G85" s="18"/>
      <c r="H85" s="26">
        <f>H86</f>
        <v>132</v>
      </c>
      <c r="I85" s="4"/>
    </row>
    <row r="86" spans="1:9" ht="30.75" x14ac:dyDescent="0.3">
      <c r="A86" s="13"/>
      <c r="B86" s="24" t="s">
        <v>40</v>
      </c>
      <c r="C86" s="17">
        <v>992</v>
      </c>
      <c r="D86" s="25" t="s">
        <v>97</v>
      </c>
      <c r="E86" s="25" t="s">
        <v>90</v>
      </c>
      <c r="F86" s="18" t="s">
        <v>41</v>
      </c>
      <c r="G86" s="18"/>
      <c r="H86" s="26">
        <f>H88+H89</f>
        <v>132</v>
      </c>
      <c r="I86" s="4"/>
    </row>
    <row r="87" spans="1:9" x14ac:dyDescent="0.3">
      <c r="A87" s="13"/>
      <c r="B87" s="24" t="s">
        <v>42</v>
      </c>
      <c r="C87" s="17">
        <v>992</v>
      </c>
      <c r="D87" s="25" t="s">
        <v>97</v>
      </c>
      <c r="E87" s="25" t="s">
        <v>90</v>
      </c>
      <c r="F87" s="18" t="s">
        <v>43</v>
      </c>
      <c r="G87" s="18"/>
      <c r="H87" s="26">
        <f>H88</f>
        <v>132</v>
      </c>
      <c r="I87" s="4"/>
    </row>
    <row r="88" spans="1:9" ht="30" customHeight="1" x14ac:dyDescent="0.3">
      <c r="A88" s="13"/>
      <c r="B88" s="24" t="s">
        <v>19</v>
      </c>
      <c r="C88" s="17">
        <v>992</v>
      </c>
      <c r="D88" s="25" t="s">
        <v>97</v>
      </c>
      <c r="E88" s="25" t="s">
        <v>90</v>
      </c>
      <c r="F88" s="18" t="s">
        <v>43</v>
      </c>
      <c r="G88" s="18">
        <v>200</v>
      </c>
      <c r="H88" s="26">
        <f>22+110</f>
        <v>132</v>
      </c>
      <c r="I88" s="4"/>
    </row>
    <row r="89" spans="1:9" hidden="1" x14ac:dyDescent="0.3">
      <c r="A89" s="13"/>
      <c r="B89" s="24" t="s">
        <v>85</v>
      </c>
      <c r="C89" s="17">
        <v>992</v>
      </c>
      <c r="D89" s="25" t="s">
        <v>97</v>
      </c>
      <c r="E89" s="25" t="s">
        <v>90</v>
      </c>
      <c r="F89" s="18" t="s">
        <v>45</v>
      </c>
      <c r="G89" s="18"/>
      <c r="H89" s="26">
        <f>H90</f>
        <v>0</v>
      </c>
      <c r="I89" s="4"/>
    </row>
    <row r="90" spans="1:9" ht="30.75" hidden="1" x14ac:dyDescent="0.3">
      <c r="A90" s="13"/>
      <c r="B90" s="24" t="s">
        <v>19</v>
      </c>
      <c r="C90" s="17">
        <v>992</v>
      </c>
      <c r="D90" s="25" t="s">
        <v>97</v>
      </c>
      <c r="E90" s="25" t="s">
        <v>90</v>
      </c>
      <c r="F90" s="18" t="s">
        <v>45</v>
      </c>
      <c r="G90" s="18">
        <v>200</v>
      </c>
      <c r="H90" s="26">
        <v>0</v>
      </c>
      <c r="I90" s="4"/>
    </row>
    <row r="91" spans="1:9" x14ac:dyDescent="0.3">
      <c r="A91" s="13"/>
      <c r="B91" s="24" t="s">
        <v>79</v>
      </c>
      <c r="C91" s="17">
        <v>992</v>
      </c>
      <c r="D91" s="25" t="s">
        <v>98</v>
      </c>
      <c r="E91" s="25" t="s">
        <v>92</v>
      </c>
      <c r="F91" s="18"/>
      <c r="G91" s="18"/>
      <c r="H91" s="26">
        <f>H92</f>
        <v>1243.0999999999999</v>
      </c>
      <c r="I91" s="4"/>
    </row>
    <row r="92" spans="1:9" x14ac:dyDescent="0.3">
      <c r="A92" s="13"/>
      <c r="B92" s="24" t="s">
        <v>80</v>
      </c>
      <c r="C92" s="17">
        <v>992</v>
      </c>
      <c r="D92" s="25" t="s">
        <v>98</v>
      </c>
      <c r="E92" s="25" t="s">
        <v>91</v>
      </c>
      <c r="F92" s="18"/>
      <c r="G92" s="18"/>
      <c r="H92" s="26">
        <f>H93</f>
        <v>1243.0999999999999</v>
      </c>
      <c r="I92" s="4"/>
    </row>
    <row r="93" spans="1:9" x14ac:dyDescent="0.3">
      <c r="A93" s="13"/>
      <c r="B93" s="24" t="s">
        <v>84</v>
      </c>
      <c r="C93" s="17">
        <v>992</v>
      </c>
      <c r="D93" s="25" t="s">
        <v>98</v>
      </c>
      <c r="E93" s="25" t="s">
        <v>91</v>
      </c>
      <c r="F93" s="18" t="s">
        <v>33</v>
      </c>
      <c r="G93" s="32"/>
      <c r="H93" s="26">
        <f>H94+H104</f>
        <v>1243.0999999999999</v>
      </c>
      <c r="I93" s="4"/>
    </row>
    <row r="94" spans="1:9" x14ac:dyDescent="0.3">
      <c r="A94" s="13"/>
      <c r="B94" s="24" t="s">
        <v>46</v>
      </c>
      <c r="C94" s="17">
        <v>992</v>
      </c>
      <c r="D94" s="25" t="s">
        <v>98</v>
      </c>
      <c r="E94" s="25" t="s">
        <v>91</v>
      </c>
      <c r="F94" s="18" t="s">
        <v>47</v>
      </c>
      <c r="G94" s="32"/>
      <c r="H94" s="26">
        <f>H95</f>
        <v>1153.0999999999999</v>
      </c>
      <c r="I94" s="4"/>
    </row>
    <row r="95" spans="1:9" x14ac:dyDescent="0.3">
      <c r="A95" s="13"/>
      <c r="B95" s="24" t="s">
        <v>48</v>
      </c>
      <c r="C95" s="17">
        <v>992</v>
      </c>
      <c r="D95" s="25" t="s">
        <v>98</v>
      </c>
      <c r="E95" s="25" t="s">
        <v>91</v>
      </c>
      <c r="F95" s="18" t="s">
        <v>49</v>
      </c>
      <c r="G95" s="32"/>
      <c r="H95" s="26">
        <f>H96+H102+H100</f>
        <v>1153.0999999999999</v>
      </c>
      <c r="I95" s="4"/>
    </row>
    <row r="96" spans="1:9" ht="30.75" x14ac:dyDescent="0.3">
      <c r="A96" s="13"/>
      <c r="B96" s="24" t="s">
        <v>50</v>
      </c>
      <c r="C96" s="17">
        <v>992</v>
      </c>
      <c r="D96" s="25" t="s">
        <v>98</v>
      </c>
      <c r="E96" s="25" t="s">
        <v>91</v>
      </c>
      <c r="F96" s="18" t="s">
        <v>51</v>
      </c>
      <c r="G96" s="32"/>
      <c r="H96" s="26">
        <f>H97+H98+H99</f>
        <v>1153.0999999999999</v>
      </c>
      <c r="I96" s="4"/>
    </row>
    <row r="97" spans="1:13" ht="60" x14ac:dyDescent="0.3">
      <c r="A97" s="13"/>
      <c r="B97" s="27" t="s">
        <v>15</v>
      </c>
      <c r="C97" s="17">
        <v>992</v>
      </c>
      <c r="D97" s="25" t="s">
        <v>98</v>
      </c>
      <c r="E97" s="25" t="s">
        <v>91</v>
      </c>
      <c r="F97" s="18" t="s">
        <v>51</v>
      </c>
      <c r="G97" s="18">
        <v>100</v>
      </c>
      <c r="H97" s="81">
        <f>746.5+100+208.3</f>
        <v>1054.8</v>
      </c>
      <c r="I97" s="4"/>
    </row>
    <row r="98" spans="1:13" ht="30.75" x14ac:dyDescent="0.3">
      <c r="A98" s="13"/>
      <c r="B98" s="24" t="s">
        <v>19</v>
      </c>
      <c r="C98" s="17">
        <v>992</v>
      </c>
      <c r="D98" s="25" t="s">
        <v>98</v>
      </c>
      <c r="E98" s="25" t="s">
        <v>91</v>
      </c>
      <c r="F98" s="18" t="s">
        <v>51</v>
      </c>
      <c r="G98" s="18">
        <v>200</v>
      </c>
      <c r="H98" s="26">
        <f>100-1.7</f>
        <v>98.3</v>
      </c>
      <c r="I98" s="4"/>
    </row>
    <row r="99" spans="1:13" ht="19.5" hidden="1" customHeight="1" x14ac:dyDescent="0.3">
      <c r="A99" s="13"/>
      <c r="B99" s="24" t="s">
        <v>20</v>
      </c>
      <c r="C99" s="17">
        <v>992</v>
      </c>
      <c r="D99" s="25" t="s">
        <v>98</v>
      </c>
      <c r="E99" s="25" t="s">
        <v>91</v>
      </c>
      <c r="F99" s="18" t="s">
        <v>51</v>
      </c>
      <c r="G99" s="18">
        <v>800</v>
      </c>
      <c r="H99" s="26">
        <v>0</v>
      </c>
      <c r="I99" s="4"/>
    </row>
    <row r="100" spans="1:13" hidden="1" x14ac:dyDescent="0.3">
      <c r="A100" s="13"/>
      <c r="B100" s="24"/>
      <c r="C100" s="17"/>
      <c r="D100" s="25"/>
      <c r="E100" s="25"/>
      <c r="F100" s="18"/>
      <c r="G100" s="18"/>
      <c r="H100" s="26"/>
      <c r="I100" s="4"/>
    </row>
    <row r="101" spans="1:13" ht="42" hidden="1" customHeight="1" x14ac:dyDescent="0.3">
      <c r="A101" s="13"/>
      <c r="B101" s="24"/>
      <c r="C101" s="17"/>
      <c r="D101" s="25"/>
      <c r="E101" s="25"/>
      <c r="F101" s="18"/>
      <c r="G101" s="18"/>
      <c r="H101" s="26"/>
      <c r="I101" s="4"/>
    </row>
    <row r="102" spans="1:13" hidden="1" x14ac:dyDescent="0.3">
      <c r="A102" s="13"/>
      <c r="B102" s="24"/>
      <c r="C102" s="17"/>
      <c r="D102" s="25"/>
      <c r="E102" s="25"/>
      <c r="F102" s="18"/>
      <c r="G102" s="18"/>
      <c r="H102" s="26"/>
      <c r="I102" s="4"/>
    </row>
    <row r="103" spans="1:13" hidden="1" x14ac:dyDescent="0.3">
      <c r="A103" s="13"/>
      <c r="B103" s="24"/>
      <c r="C103" s="17"/>
      <c r="D103" s="25"/>
      <c r="E103" s="25"/>
      <c r="F103" s="18"/>
      <c r="G103" s="18"/>
      <c r="H103" s="26"/>
      <c r="I103" s="4"/>
    </row>
    <row r="104" spans="1:13" x14ac:dyDescent="0.3">
      <c r="A104" s="13"/>
      <c r="B104" s="24" t="s">
        <v>52</v>
      </c>
      <c r="C104" s="17">
        <v>992</v>
      </c>
      <c r="D104" s="25" t="s">
        <v>98</v>
      </c>
      <c r="E104" s="25" t="s">
        <v>91</v>
      </c>
      <c r="F104" s="18" t="s">
        <v>53</v>
      </c>
      <c r="G104" s="32"/>
      <c r="H104" s="26">
        <f>H105</f>
        <v>90.000000000000014</v>
      </c>
      <c r="I104" s="4"/>
    </row>
    <row r="105" spans="1:13" x14ac:dyDescent="0.3">
      <c r="A105" s="13"/>
      <c r="B105" s="24" t="s">
        <v>109</v>
      </c>
      <c r="C105" s="17">
        <v>992</v>
      </c>
      <c r="D105" s="25" t="s">
        <v>98</v>
      </c>
      <c r="E105" s="25" t="s">
        <v>91</v>
      </c>
      <c r="F105" s="18" t="s">
        <v>54</v>
      </c>
      <c r="G105" s="32"/>
      <c r="H105" s="26">
        <f>H106</f>
        <v>90.000000000000014</v>
      </c>
      <c r="I105" s="4"/>
    </row>
    <row r="106" spans="1:13" ht="30.75" x14ac:dyDescent="0.3">
      <c r="A106" s="13"/>
      <c r="B106" s="24" t="s">
        <v>50</v>
      </c>
      <c r="C106" s="17">
        <v>992</v>
      </c>
      <c r="D106" s="25" t="s">
        <v>98</v>
      </c>
      <c r="E106" s="25" t="s">
        <v>91</v>
      </c>
      <c r="F106" s="18" t="s">
        <v>55</v>
      </c>
      <c r="G106" s="32"/>
      <c r="H106" s="26">
        <f>H107+H108</f>
        <v>90.000000000000014</v>
      </c>
      <c r="I106" s="4"/>
    </row>
    <row r="107" spans="1:13" ht="60.75" x14ac:dyDescent="0.3">
      <c r="A107" s="13"/>
      <c r="B107" s="24" t="s">
        <v>15</v>
      </c>
      <c r="C107" s="17">
        <v>992</v>
      </c>
      <c r="D107" s="25" t="s">
        <v>98</v>
      </c>
      <c r="E107" s="25" t="s">
        <v>91</v>
      </c>
      <c r="F107" s="18" t="s">
        <v>55</v>
      </c>
      <c r="G107" s="18">
        <v>100</v>
      </c>
      <c r="H107" s="26">
        <f>218-9.7-118.3</f>
        <v>90.000000000000014</v>
      </c>
      <c r="I107" s="4"/>
      <c r="M107" s="84"/>
    </row>
    <row r="108" spans="1:13" ht="0.75" customHeight="1" x14ac:dyDescent="0.3">
      <c r="A108" s="13"/>
      <c r="B108" s="24" t="s">
        <v>19</v>
      </c>
      <c r="C108" s="17">
        <v>992</v>
      </c>
      <c r="D108" s="25" t="s">
        <v>98</v>
      </c>
      <c r="E108" s="25" t="s">
        <v>91</v>
      </c>
      <c r="F108" s="18" t="s">
        <v>55</v>
      </c>
      <c r="G108" s="18">
        <v>200</v>
      </c>
      <c r="H108" s="26">
        <v>0</v>
      </c>
      <c r="I108" s="4"/>
    </row>
    <row r="109" spans="1:13" x14ac:dyDescent="0.3">
      <c r="A109" s="4"/>
      <c r="B109" s="4"/>
      <c r="C109" s="5"/>
      <c r="D109" s="4"/>
      <c r="E109" s="4"/>
      <c r="F109" s="4"/>
      <c r="G109" s="4"/>
      <c r="H109" s="4"/>
      <c r="I109" s="4"/>
    </row>
    <row r="112" spans="1:13" x14ac:dyDescent="0.3">
      <c r="A112" s="93" t="s">
        <v>126</v>
      </c>
      <c r="B112" s="93"/>
    </row>
    <row r="113" spans="1:8" x14ac:dyDescent="0.3">
      <c r="A113" s="93" t="s">
        <v>136</v>
      </c>
      <c r="B113" s="93"/>
    </row>
    <row r="114" spans="1:8" x14ac:dyDescent="0.3">
      <c r="A114" s="8" t="s">
        <v>130</v>
      </c>
      <c r="B114" s="8"/>
      <c r="C114" s="34"/>
      <c r="D114" s="8"/>
    </row>
    <row r="115" spans="1:8" x14ac:dyDescent="0.3">
      <c r="A115" s="8" t="s">
        <v>127</v>
      </c>
      <c r="H115" s="8" t="s">
        <v>132</v>
      </c>
    </row>
  </sheetData>
  <mergeCells count="4">
    <mergeCell ref="G1:H1"/>
    <mergeCell ref="A112:B112"/>
    <mergeCell ref="A3:H3"/>
    <mergeCell ref="A113:B113"/>
  </mergeCells>
  <phoneticPr fontId="15" type="noConversion"/>
  <pageMargins left="1.1811023622047245" right="0.39370078740157483" top="0.78740157480314965" bottom="0.39370078740157483" header="0.31496062992125984" footer="0.31496062992125984"/>
  <pageSetup paperSize="9" scale="5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Приложение 3</vt:lpstr>
      <vt:lpstr>Приложение 4</vt:lpstr>
      <vt:lpstr>Приложение 5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2025-05-16T08:44:44Z</dcterms:modified>
</cp:coreProperties>
</file>