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-120" yWindow="-120" windowWidth="24240" windowHeight="13740" tabRatio="805" activeTab="5"/>
  </bookViews>
  <sheets>
    <sheet name="Приложение 1 " sheetId="21" r:id="rId1"/>
    <sheet name=" Приложение 2" sheetId="22" r:id="rId2"/>
    <sheet name="!Приложение 3" sheetId="12" r:id="rId3"/>
    <sheet name="Приложение 4" sheetId="13" r:id="rId4"/>
    <sheet name="Приложение 5" sheetId="14" r:id="rId5"/>
    <sheet name=" Приложение 6" sheetId="20" r:id="rId6"/>
  </sheets>
  <definedNames>
    <definedName name="_Hlk514759394" localSheetId="4">'Приложение 5'!#REF!</definedName>
    <definedName name="_xlnm.Print_Titles" localSheetId="1">' Приложение 2'!$11:$11</definedName>
    <definedName name="_xlnm.Print_Titles" localSheetId="5">' Приложение 6'!$11:$11</definedName>
    <definedName name="_xlnm.Print_Titles" localSheetId="2">'!Приложение 3'!$12:$13</definedName>
    <definedName name="_xlnm.Print_Titles" localSheetId="0">'Приложение 1 '!$14:$14</definedName>
    <definedName name="_xlnm.Print_Titles" localSheetId="3">'Приложение 4'!$12:$13</definedName>
    <definedName name="_xlnm.Print_Titles" localSheetId="4">'Приложение 5'!$12:$13</definedName>
    <definedName name="_xlnm.Print_Area" localSheetId="1">' Приложение 2'!$A$1:$B$30</definedName>
    <definedName name="_xlnm.Print_Area" localSheetId="0">'Приложение 1 '!$A$1:$C$42</definedName>
  </definedNames>
  <calcPr calcId="181029"/>
</workbook>
</file>

<file path=xl/calcChain.xml><?xml version="1.0" encoding="utf-8"?>
<calcChain xmlns="http://schemas.openxmlformats.org/spreadsheetml/2006/main">
  <c r="H86" i="14" l="1"/>
  <c r="E44" i="12"/>
  <c r="B16" i="22" l="1"/>
  <c r="B12" i="22"/>
  <c r="C28" i="21"/>
  <c r="C32" i="21" s="1"/>
  <c r="C16" i="21"/>
  <c r="D15" i="13" l="1"/>
  <c r="H76" i="14"/>
  <c r="D24" i="13" l="1"/>
  <c r="H65" i="14" l="1"/>
  <c r="H75" i="14" l="1"/>
  <c r="H74" i="14" s="1"/>
  <c r="E38" i="12" l="1"/>
  <c r="H85" i="14" l="1"/>
  <c r="H84" i="14" s="1"/>
  <c r="H83" i="14" l="1"/>
  <c r="H82" i="14" s="1"/>
  <c r="H81" i="14" s="1"/>
  <c r="H73" i="14"/>
  <c r="H72" i="14" s="1"/>
  <c r="E28" i="12" l="1"/>
  <c r="H32" i="14" l="1"/>
  <c r="H31" i="14" s="1"/>
  <c r="H30" i="14" l="1"/>
  <c r="H29" i="14" s="1"/>
  <c r="H27" i="14" l="1"/>
  <c r="H26" i="14" s="1"/>
  <c r="H25" i="14" s="1"/>
  <c r="H24" i="14" s="1"/>
  <c r="H23" i="14" l="1"/>
  <c r="H22" i="14"/>
  <c r="H19" i="14"/>
  <c r="H18" i="14" s="1"/>
  <c r="H17" i="14" s="1"/>
  <c r="H16" i="14" s="1"/>
  <c r="H15" i="14" s="1"/>
  <c r="H14" i="14" l="1"/>
  <c r="D14" i="13"/>
  <c r="E53" i="12"/>
  <c r="E52" i="12" s="1"/>
  <c r="E51" i="12" s="1"/>
  <c r="E45" i="12"/>
  <c r="E43" i="12" s="1"/>
  <c r="E66" i="12"/>
  <c r="E57" i="12" s="1"/>
  <c r="E34" i="12"/>
  <c r="E33" i="12" s="1"/>
  <c r="E26" i="12"/>
  <c r="E24" i="12"/>
  <c r="E20" i="12"/>
  <c r="E17" i="12"/>
  <c r="E16" i="12"/>
  <c r="E19" i="12" l="1"/>
  <c r="E15" i="12" s="1"/>
  <c r="E56" i="12"/>
  <c r="E37" i="12"/>
  <c r="E32" i="12" s="1"/>
  <c r="E14" i="12" l="1"/>
</calcChain>
</file>

<file path=xl/sharedStrings.xml><?xml version="1.0" encoding="utf-8"?>
<sst xmlns="http://schemas.openxmlformats.org/spreadsheetml/2006/main" count="591" uniqueCount="195">
  <si>
    <t>к решению Совета</t>
  </si>
  <si>
    <t>Лабинского района</t>
  </si>
  <si>
    <t>Глава Харьковского сельского</t>
  </si>
  <si>
    <t xml:space="preserve">Харьковского сельского поселения </t>
  </si>
  <si>
    <t>(тыс. рублей)</t>
  </si>
  <si>
    <t xml:space="preserve">поселения Лабинского района                                                        Е.А. Дубровин </t>
  </si>
  <si>
    <t>ВСЕГО</t>
  </si>
  <si>
    <t xml:space="preserve">Распределение бюджетных ассигнований 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</si>
  <si>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</si>
  <si>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</si>
  <si>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</si>
  <si>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</si>
  <si>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</si>
  <si>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</si>
  <si>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</si>
  <si>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</si>
  <si>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</si>
  <si>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</si>
  <si>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</si>
  <si>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</si>
  <si>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</si>
  <si>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</si>
  <si>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</si>
  <si>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</si>
  <si>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</si>
  <si>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</si>
  <si>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</si>
  <si>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</si>
  <si>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</si>
  <si>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</si>
  <si>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</si>
  <si>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</si>
  <si>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</si>
  <si>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</si>
  <si>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</si>
  <si>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</si>
  <si>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</si>
  <si>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</si>
  <si>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</si>
  <si>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</si>
  <si>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</si>
  <si>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</si>
  <si>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</si>
  <si>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</si>
  <si>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</si>
  <si>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</si>
  <si>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</si>
  <si>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</si>
  <si>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</si>
  <si>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</si>
  <si>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</si>
  <si>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</si>
  <si>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</si>
  <si>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</si>
  <si>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</si>
  <si>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</si>
  <si>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</si>
  <si>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</si>
  <si>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</si>
  <si>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</si>
  <si>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</si>
  <si>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</si>
  <si>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</si>
  <si>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</si>
  <si>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</si>
  <si>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</si>
  <si>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</si>
  <si>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</si>
  <si>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</si>
  <si>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</si>
  <si>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Отдельные мероприятия по непрограммным расходам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</si>
  <si>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</si>
  <si>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</si>
  <si>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</si>
  <si>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</si>
  <si>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</si>
  <si>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</si>
  <si>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</si>
  <si>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</si>
  <si>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</si>
  <si>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</si>
  <si>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</si>
  <si>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</si>
  <si>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</si>
  <si>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</si>
  <si>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</si>
  <si>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</si>
  <si>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</si>
  <si>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</si>
  <si>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</si>
  <si>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</si>
  <si>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Расходы сельских  поселений</t>
  </si>
  <si>
    <t>Прочие мероприятия по благоустройству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</si>
  <si>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</si>
  <si>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</si>
  <si>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</si>
  <si>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</si>
  <si>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</si>
  <si>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</si>
  <si>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</si>
  <si>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</si>
  <si>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</si>
  <si>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</si>
  <si>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</si>
  <si>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</si>
  <si>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08</t>
  </si>
  <si>
    <t xml:space="preserve">Код </t>
  </si>
  <si>
    <t>Наименование групп, подгрупп, статей, подстатей, элементов, программ (подпрограмм), кодов  экономической классификации  доходов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</si>
  <si>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</si>
  <si>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</si>
  <si>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</si>
  <si>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</si>
  <si>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</si>
  <si>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</si>
  <si>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</si>
  <si>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</si>
  <si>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</si>
  <si>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</si>
  <si>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000 01 05 02 01 00 0000 600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</si>
  <si>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</si>
  <si>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</si>
  <si>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</si>
  <si>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>Приложение 3</t>
  </si>
  <si>
    <t>Приложение 4</t>
  </si>
  <si>
    <t xml:space="preserve"> Приложение 5</t>
  </si>
  <si>
    <t>Приложение 6</t>
  </si>
  <si>
    <t xml:space="preserve">Обеспечение деятельности администрации Харьковского сельского поселения Лабинского района </t>
  </si>
  <si>
    <t>Обеспечение деятельности администрации Харьковского сельского поселения Лабинского района</t>
  </si>
  <si>
    <t>в том числе :</t>
  </si>
  <si>
    <t xml:space="preserve">Информационное обеспечение деятельности органов местного самоуправления </t>
  </si>
  <si>
    <t>Управление муниципальным имуществом</t>
  </si>
  <si>
    <t>80 9 09 12060</t>
  </si>
  <si>
    <t>80 9 09 12090</t>
  </si>
  <si>
    <t>Распределение бюджетных ассигнований по разделам и подразделам классификации расходов на 2024 год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</si>
  <si>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</si>
  <si>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 70 4 00 21040</t>
  </si>
  <si>
    <t>Информационное обеспечение деятельности органов местного самоуправления</t>
  </si>
  <si>
    <t xml:space="preserve">                                                                         «О  бюджете на 2024 год"</t>
  </si>
  <si>
    <t>«О  бюджете на 2024 год"</t>
  </si>
  <si>
    <t xml:space="preserve">Источники финансирования дефицита  бюджета на 2024 год </t>
  </si>
  <si>
    <t>Ведомственная структура расходов  бюджета на 2024 год</t>
  </si>
  <si>
    <t xml:space="preserve">от 26 декабря 2023 года № 126/59 </t>
  </si>
  <si>
    <t xml:space="preserve">    от 26 декабря 2023 года № 126/59        </t>
  </si>
  <si>
    <t>000 01 00 00 00 00 0000 000</t>
  </si>
  <si>
    <t xml:space="preserve">Источники внутреннего финансирования дефицитов бюджетов, всего </t>
  </si>
  <si>
    <t>Приложение 1</t>
  </si>
  <si>
    <t xml:space="preserve">Объем поступлений доходов в  бюджет по кодам видов (подвидов) доходов на 2024 год </t>
  </si>
  <si>
    <t>Код</t>
  </si>
  <si>
    <t>Наименование дохода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</si>
  <si>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</si>
  <si>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</si>
  <si>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</si>
  <si>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</si>
  <si>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</si>
  <si>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1 03 02000 01 0000 110</t>
  </si>
  <si>
    <t>Акцизы по подакцизным товарам (продукции), производимым на территории Российской Федерации, в том числе:</t>
  </si>
  <si>
    <t xml:space="preserve">1 03 02230 01 0000 110     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</si>
  <si>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бюджеты.</t>
  </si>
  <si>
    <t xml:space="preserve">1 03 02240 01 0000 110     </t>
  </si>
  <si>
    <t xml:space="preserve">1 03 02250 01 0000 110     </t>
  </si>
  <si>
    <t>1 03 02260 01 0000 110</t>
  </si>
  <si>
    <t>1 05 03000 01 0000 110</t>
  </si>
  <si>
    <t>Единый сельскохозяйственный налог*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</si>
  <si>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</si>
  <si>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</si>
  <si>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</si>
  <si>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</si>
  <si>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</si>
  <si>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</si>
  <si>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113 02995 10 0000 130</t>
  </si>
  <si>
    <t>Прочие доходы от компенсации затрат бюджетов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</si>
  <si>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</si>
  <si>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</si>
  <si>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</si>
  <si>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</si>
  <si>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</si>
  <si>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</si>
  <si>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</si>
  <si>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</si>
  <si>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r>
      <t xml:space="preserve">                                               </t>
    </r>
    <r>
      <rPr>
        <b/>
        <sz val="15"/>
        <color theme="1"/>
        <rFont val="Times New Roman"/>
        <family val="1"/>
        <charset val="204"/>
      </rPr>
      <t>Всего доходов</t>
    </r>
  </si>
  <si>
    <t>Приложение 2</t>
  </si>
  <si>
    <t xml:space="preserve">                             от 26 декабря 2023 года № 126/59                 </t>
  </si>
  <si>
    <t xml:space="preserve">Межбюджетные трансферты, получаемые из других бюджетов 
в 2024 году
</t>
  </si>
  <si>
    <t>Наименование межбюджетных трансфертов</t>
  </si>
  <si>
    <t>Краевая дотация на выравнивание уровня бюджетной обеспеченности</t>
  </si>
  <si>
    <t>Районный фонд финансовой поддержки поселений в том числе:</t>
  </si>
  <si>
    <t>- Дотации бюджетам сельских поселений на выравнивание бюджетной обеспеченности</t>
  </si>
  <si>
    <t>Субвенции бюджету поселения</t>
  </si>
  <si>
    <t>в том числе:</t>
  </si>
  <si>
    <t>- исполнение государственных полномочий по первичному воинскому учету</t>
  </si>
  <si>
    <t>-осуществление поселениями государственных полномочий по образованию и организации деятельности административных комиссий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</si>
  <si>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</si>
  <si>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80 5 05 62980</t>
  </si>
  <si>
    <t>Дополнительная помощь местным бюджетам для решения социально значимых вопросов местного значения</t>
  </si>
  <si>
    <r>
      <t>Реализация мероприятий по отрасли культура (Библиотеки</t>
    </r>
    <r>
      <rPr>
        <sz val="14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</si>
</sst>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49" fontId="5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7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top" wrapText="1"/>
    </xf>
    <xf numFmtId="49" fontId="5" fillId="6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164" fontId="5" fillId="6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justify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6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justify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1" fillId="0" borderId="3" xfId="0" applyFont="1" applyBorder="1" applyAlignment="1">
      <alignment horizontal="justify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/>
    <xf numFmtId="0" fontId="3" fillId="0" borderId="14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center" vertical="top" wrapText="1"/>
    </xf>
    <xf numFmtId="164" fontId="10" fillId="6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wrapText="1"/>
    </xf>
    <xf numFmtId="164" fontId="10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justify" wrapText="1"/>
    </xf>
    <xf numFmtId="0" fontId="7" fillId="6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8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2"/>
  <sheetViews>
    <sheetView view="pageBreakPreview" topLeftCell="A17" zoomScale="66" zoomScaleNormal="100" zoomScaleSheetLayoutView="66" workbookViewId="0">
      <selection activeCell="C30" sqref="C30"/>
    </sheetView>
  </sheetViews>
  <sheetFormatPr defaultRowHeight="15" x14ac:dyDescent="0.25"/>
  <cols>
    <col min="1" max="1" width="51" customWidth="1"/>
    <col min="2" max="2" width="64.5703125" customWidth="1"/>
    <col min="3" max="3" width="36.5703125" customWidth="1"/>
  </cols>
  <sheetData>
    <row r="1" spans="1:3" ht="18.75" hidden="1" x14ac:dyDescent="0.3">
      <c r="A1" s="6"/>
      <c r="B1" s="105"/>
      <c r="C1" s="105"/>
    </row>
    <row r="2" spans="1:3" ht="18.75" hidden="1" x14ac:dyDescent="0.3">
      <c r="A2" s="6"/>
      <c r="B2" s="105"/>
      <c r="C2" s="105"/>
    </row>
    <row r="3" spans="1:3" ht="18.75" hidden="1" x14ac:dyDescent="0.3">
      <c r="A3" s="105"/>
      <c r="B3" s="105"/>
      <c r="C3" s="105"/>
    </row>
    <row r="4" spans="1:3" hidden="1" x14ac:dyDescent="0.25">
      <c r="A4" s="106"/>
      <c r="B4" s="106"/>
      <c r="C4" s="106"/>
    </row>
    <row r="5" spans="1:3" ht="18.75" x14ac:dyDescent="0.3">
      <c r="A5" s="104" t="s">
        <v>145</v>
      </c>
      <c r="B5" s="104"/>
      <c r="C5" s="104"/>
    </row>
    <row r="6" spans="1:3" ht="18.75" x14ac:dyDescent="0.3">
      <c r="A6" s="104" t="s">
        <v>0</v>
      </c>
      <c r="B6" s="104"/>
      <c r="C6" s="104"/>
    </row>
    <row r="7" spans="1:3" ht="18.75" x14ac:dyDescent="0.3">
      <c r="A7" s="104" t="s">
        <v>3</v>
      </c>
      <c r="B7" s="104"/>
      <c r="C7" s="104"/>
    </row>
    <row r="8" spans="1:3" ht="18.75" x14ac:dyDescent="0.3">
      <c r="A8" s="104" t="s">
        <v>1</v>
      </c>
      <c r="B8" s="104"/>
      <c r="C8" s="104"/>
    </row>
    <row r="9" spans="1:3" ht="18.75" x14ac:dyDescent="0.3">
      <c r="A9" s="104" t="s">
        <v>141</v>
      </c>
      <c r="B9" s="104"/>
      <c r="C9" s="104"/>
    </row>
    <row r="10" spans="1:3" ht="18.75" x14ac:dyDescent="0.3">
      <c r="A10" s="104" t="s">
        <v>137</v>
      </c>
      <c r="B10" s="104"/>
      <c r="C10" s="104"/>
    </row>
    <row r="11" spans="1:3" ht="18.75" x14ac:dyDescent="0.3">
      <c r="A11" s="25"/>
    </row>
    <row r="12" spans="1:3" ht="60" customHeight="1" x14ac:dyDescent="0.4">
      <c r="A12" s="110" t="s">
        <v>146</v>
      </c>
      <c r="B12" s="110"/>
      <c r="C12" s="110"/>
    </row>
    <row r="13" spans="1:3" ht="19.5" thickBot="1" x14ac:dyDescent="0.35">
      <c r="C13" s="25" t="s">
        <v>4</v>
      </c>
    </row>
    <row r="14" spans="1:3" ht="19.5" thickBot="1" x14ac:dyDescent="0.3">
      <c r="A14" s="79" t="s">
        <v>147</v>
      </c>
      <c r="B14" s="79" t="s">
        <v>148</v>
      </c>
      <c r="C14" s="79" t="s">
        <v>149</v>
      </c>
    </row>
    <row r="15" spans="1:3" ht="19.5" thickBot="1" x14ac:dyDescent="0.3">
      <c r="A15" s="79">
        <v>1</v>
      </c>
      <c r="B15" s="80">
        <v>2</v>
      </c>
      <c r="C15" s="81">
        <v>3</v>
      </c>
    </row>
    <row r="16" spans="1:3" ht="55.5" customHeight="1" thickBot="1" x14ac:dyDescent="0.3">
      <c r="A16" s="82" t="s">
        <v>150</v>
      </c>
      <c r="B16" s="83" t="s">
        <v>151</v>
      </c>
      <c r="C16" s="84">
        <f>C17+C18+C23+C24+C25+C26+C27</f>
        <v>3642.3</v>
      </c>
    </row>
    <row r="17" spans="1:3" ht="33" customHeight="1" thickBot="1" x14ac:dyDescent="0.3">
      <c r="A17" s="85" t="s">
        <v>152</v>
      </c>
      <c r="B17" s="86" t="s">
        <v>153</v>
      </c>
      <c r="C17" s="87">
        <v>339</v>
      </c>
    </row>
    <row r="18" spans="1:3" ht="59.25" thickBot="1" x14ac:dyDescent="0.3">
      <c r="A18" s="88" t="s">
        <v>154</v>
      </c>
      <c r="B18" s="89" t="s">
        <v>155</v>
      </c>
      <c r="C18" s="90">
        <v>814.3</v>
      </c>
    </row>
    <row r="19" spans="1:3" ht="45" customHeight="1" x14ac:dyDescent="0.25">
      <c r="A19" s="91" t="s">
        <v>156</v>
      </c>
      <c r="B19" s="111" t="s">
        <v>157</v>
      </c>
      <c r="C19" s="114">
        <v>814.3</v>
      </c>
    </row>
    <row r="20" spans="1:3" ht="40.5" customHeight="1" x14ac:dyDescent="0.25">
      <c r="A20" s="92" t="s">
        <v>158</v>
      </c>
      <c r="B20" s="112"/>
      <c r="C20" s="115"/>
    </row>
    <row r="21" spans="1:3" ht="45.75" customHeight="1" x14ac:dyDescent="0.25">
      <c r="A21" s="92" t="s">
        <v>159</v>
      </c>
      <c r="B21" s="112"/>
      <c r="C21" s="115"/>
    </row>
    <row r="22" spans="1:3" ht="40.5" customHeight="1" thickBot="1" x14ac:dyDescent="0.3">
      <c r="A22" s="93" t="s">
        <v>160</v>
      </c>
      <c r="B22" s="113"/>
      <c r="C22" s="116"/>
    </row>
    <row r="23" spans="1:3" ht="36.75" customHeight="1" thickBot="1" x14ac:dyDescent="0.3">
      <c r="A23" s="85" t="s">
        <v>161</v>
      </c>
      <c r="B23" s="86" t="s">
        <v>162</v>
      </c>
      <c r="C23" s="87">
        <v>850</v>
      </c>
    </row>
    <row r="24" spans="1:3" ht="61.5" customHeight="1" thickBot="1" x14ac:dyDescent="0.3">
      <c r="A24" s="85" t="s">
        <v>163</v>
      </c>
      <c r="B24" s="86" t="s">
        <v>164</v>
      </c>
      <c r="C24" s="87">
        <v>100</v>
      </c>
    </row>
    <row r="25" spans="1:3" ht="48.75" customHeight="1" thickBot="1" x14ac:dyDescent="0.3">
      <c r="A25" s="85" t="s">
        <v>165</v>
      </c>
      <c r="B25" s="86" t="s">
        <v>166</v>
      </c>
      <c r="C25" s="87">
        <v>1200</v>
      </c>
    </row>
    <row r="26" spans="1:3" ht="156.75" thickBot="1" x14ac:dyDescent="0.3">
      <c r="A26" s="85" t="s">
        <v>167</v>
      </c>
      <c r="B26" s="86" t="s">
        <v>168</v>
      </c>
      <c r="C26" s="87">
        <v>338</v>
      </c>
    </row>
    <row r="27" spans="1:3" ht="39.75" thickBot="1" x14ac:dyDescent="0.3">
      <c r="A27" s="85" t="s">
        <v>169</v>
      </c>
      <c r="B27" s="86" t="s">
        <v>170</v>
      </c>
      <c r="C27" s="87">
        <v>1</v>
      </c>
    </row>
    <row r="28" spans="1:3" ht="59.25" thickBot="1" x14ac:dyDescent="0.3">
      <c r="A28" s="94" t="s">
        <v>171</v>
      </c>
      <c r="B28" s="95" t="s">
        <v>172</v>
      </c>
      <c r="C28" s="96">
        <f>C29+C30+C31</f>
        <v>1749</v>
      </c>
    </row>
    <row r="29" spans="1:3" ht="39.75" thickBot="1" x14ac:dyDescent="0.3">
      <c r="A29" s="84" t="s">
        <v>173</v>
      </c>
      <c r="B29" s="97" t="s">
        <v>174</v>
      </c>
      <c r="C29" s="96">
        <v>1192.4000000000001</v>
      </c>
    </row>
    <row r="30" spans="1:3" ht="39.75" thickBot="1" x14ac:dyDescent="0.3">
      <c r="A30" s="94" t="s">
        <v>175</v>
      </c>
      <c r="B30" s="95" t="s">
        <v>176</v>
      </c>
      <c r="C30" s="96">
        <v>145.6</v>
      </c>
    </row>
    <row r="31" spans="1:3" ht="20.25" thickBot="1" x14ac:dyDescent="0.3">
      <c r="A31" s="94" t="s">
        <v>177</v>
      </c>
      <c r="B31" s="95" t="s">
        <v>178</v>
      </c>
      <c r="C31" s="96">
        <v>411</v>
      </c>
    </row>
    <row r="32" spans="1:3" ht="18.75" customHeight="1" thickBot="1" x14ac:dyDescent="0.3">
      <c r="A32" s="107" t="s">
        <v>179</v>
      </c>
      <c r="B32" s="108"/>
      <c r="C32" s="98">
        <f>C16+C28</f>
        <v>5391.3</v>
      </c>
    </row>
    <row r="35" spans="1:4" ht="18.75" x14ac:dyDescent="0.3">
      <c r="A35" s="109" t="s">
        <v>2</v>
      </c>
      <c r="B35" s="109"/>
    </row>
    <row r="36" spans="1:4" ht="18.75" x14ac:dyDescent="0.3">
      <c r="A36" s="1" t="s">
        <v>5</v>
      </c>
      <c r="B36" s="1"/>
      <c r="C36" s="1"/>
      <c r="D36" s="1"/>
    </row>
    <row r="39" spans="1:4" hidden="1" x14ac:dyDescent="0.25"/>
    <row r="40" spans="1:4" hidden="1" x14ac:dyDescent="0.25"/>
    <row r="41" spans="1:4" hidden="1" x14ac:dyDescent="0.25"/>
    <row r="42" spans="1:4" hidden="1" x14ac:dyDescent="0.25"/>
  </sheetData>
  <mergeCells count="15">
    <mergeCell ref="A32:B32"/>
    <mergeCell ref="A35:B35"/>
    <mergeCell ref="A7:C7"/>
    <mergeCell ref="A8:C8"/>
    <mergeCell ref="A9:C9"/>
    <mergeCell ref="A10:C10"/>
    <mergeCell ref="A12:C12"/>
    <mergeCell ref="B19:B22"/>
    <mergeCell ref="C19:C22"/>
    <mergeCell ref="A6:C6"/>
    <mergeCell ref="B1:C1"/>
    <mergeCell ref="B2:C2"/>
    <mergeCell ref="A3:C3"/>
    <mergeCell ref="A4:C4"/>
    <mergeCell ref="A5:C5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4"/>
  <sheetViews>
    <sheetView view="pageBreakPreview" topLeftCell="A10" zoomScale="86" zoomScaleNormal="100" zoomScaleSheetLayoutView="86" workbookViewId="0">
      <selection activeCell="B13" sqref="B13"/>
    </sheetView>
  </sheetViews>
  <sheetFormatPr defaultRowHeight="15" x14ac:dyDescent="0.25"/>
  <cols>
    <col min="1" max="1" width="88.42578125" customWidth="1"/>
    <col min="2" max="2" width="64.5703125" customWidth="1"/>
  </cols>
  <sheetData>
    <row r="1" spans="1:2" x14ac:dyDescent="0.25">
      <c r="A1" s="117"/>
      <c r="B1" s="117"/>
    </row>
    <row r="2" spans="1:2" ht="18.75" x14ac:dyDescent="0.3">
      <c r="A2" s="78"/>
      <c r="B2" s="78" t="s">
        <v>180</v>
      </c>
    </row>
    <row r="3" spans="1:2" ht="18.75" x14ac:dyDescent="0.3">
      <c r="A3" s="78"/>
      <c r="B3" s="78" t="s">
        <v>0</v>
      </c>
    </row>
    <row r="4" spans="1:2" ht="18.75" x14ac:dyDescent="0.3">
      <c r="A4" s="78"/>
      <c r="B4" s="78" t="s">
        <v>3</v>
      </c>
    </row>
    <row r="5" spans="1:2" ht="18.75" x14ac:dyDescent="0.3">
      <c r="A5" s="78"/>
      <c r="B5" s="78" t="s">
        <v>1</v>
      </c>
    </row>
    <row r="6" spans="1:2" ht="18.75" x14ac:dyDescent="0.3">
      <c r="A6" s="78"/>
      <c r="B6" s="78" t="s">
        <v>181</v>
      </c>
    </row>
    <row r="7" spans="1:2" ht="18.75" x14ac:dyDescent="0.3">
      <c r="A7" s="78"/>
      <c r="B7" s="78" t="s">
        <v>137</v>
      </c>
    </row>
    <row r="8" spans="1:2" ht="18.75" x14ac:dyDescent="0.3">
      <c r="A8" s="25"/>
      <c r="B8" s="99"/>
    </row>
    <row r="9" spans="1:2" ht="84.75" customHeight="1" x14ac:dyDescent="0.35">
      <c r="A9" s="118" t="s">
        <v>182</v>
      </c>
      <c r="B9" s="118"/>
    </row>
    <row r="10" spans="1:2" ht="19.5" thickBot="1" x14ac:dyDescent="0.35">
      <c r="A10" s="1"/>
      <c r="B10" s="6" t="s">
        <v>4</v>
      </c>
    </row>
    <row r="11" spans="1:2" ht="20.25" thickBot="1" x14ac:dyDescent="0.3">
      <c r="A11" s="84" t="s">
        <v>183</v>
      </c>
      <c r="B11" s="84" t="s">
        <v>149</v>
      </c>
    </row>
    <row r="12" spans="1:2" ht="20.25" thickBot="1" x14ac:dyDescent="0.3">
      <c r="A12" s="100" t="s">
        <v>6</v>
      </c>
      <c r="B12" s="101">
        <f>B13+B14+B16+B20</f>
        <v>1749</v>
      </c>
    </row>
    <row r="13" spans="1:2" ht="39.75" thickBot="1" x14ac:dyDescent="0.3">
      <c r="A13" s="97" t="s">
        <v>184</v>
      </c>
      <c r="B13" s="102">
        <v>1179</v>
      </c>
    </row>
    <row r="14" spans="1:2" ht="33" customHeight="1" thickBot="1" x14ac:dyDescent="0.3">
      <c r="A14" s="97" t="s">
        <v>185</v>
      </c>
      <c r="B14" s="103">
        <v>13.4</v>
      </c>
    </row>
    <row r="15" spans="1:2" ht="39.75" thickBot="1" x14ac:dyDescent="0.3">
      <c r="A15" s="97" t="s">
        <v>186</v>
      </c>
      <c r="B15" s="103">
        <v>13.4</v>
      </c>
    </row>
    <row r="16" spans="1:2" ht="45" customHeight="1" thickBot="1" x14ac:dyDescent="0.3">
      <c r="A16" s="95" t="s">
        <v>187</v>
      </c>
      <c r="B16" s="94">
        <f>B18+B19</f>
        <v>145.60000000000002</v>
      </c>
    </row>
    <row r="17" spans="1:3" ht="40.5" customHeight="1" thickBot="1" x14ac:dyDescent="0.3">
      <c r="A17" s="95" t="s">
        <v>188</v>
      </c>
      <c r="B17" s="94"/>
    </row>
    <row r="18" spans="1:3" ht="45.75" customHeight="1" thickBot="1" x14ac:dyDescent="0.3">
      <c r="A18" s="95" t="s">
        <v>189</v>
      </c>
      <c r="B18" s="94">
        <v>141.80000000000001</v>
      </c>
    </row>
    <row r="19" spans="1:3" ht="73.5" customHeight="1" thickBot="1" x14ac:dyDescent="0.3">
      <c r="A19" s="97" t="s">
        <v>190</v>
      </c>
      <c r="B19" s="84">
        <v>3.8</v>
      </c>
    </row>
    <row r="20" spans="1:3" ht="93" customHeight="1" thickBot="1" x14ac:dyDescent="0.3">
      <c r="A20" s="97" t="s">
        <v>191</v>
      </c>
      <c r="B20" s="84">
        <v>411</v>
      </c>
    </row>
    <row r="21" spans="1:3" ht="18.75" x14ac:dyDescent="0.3">
      <c r="A21" s="1"/>
      <c r="B21" s="1"/>
    </row>
    <row r="22" spans="1:3" ht="18.75" x14ac:dyDescent="0.3">
      <c r="A22" s="1"/>
      <c r="B22" s="1"/>
    </row>
    <row r="23" spans="1:3" ht="18.75" x14ac:dyDescent="0.3">
      <c r="A23" s="109" t="s">
        <v>2</v>
      </c>
      <c r="B23" s="109"/>
    </row>
    <row r="24" spans="1:3" ht="18.75" x14ac:dyDescent="0.3">
      <c r="A24" s="1" t="s">
        <v>5</v>
      </c>
      <c r="B24" s="1"/>
      <c r="C24" s="1"/>
    </row>
  </sheetData>
  <mergeCells count="3">
    <mergeCell ref="A1:B1"/>
    <mergeCell ref="A9:B9"/>
    <mergeCell ref="A23:B23"/>
  </mergeCells>
  <pageMargins left="0.78740157480314965" right="0.39370078740157483" top="0.39370078740157483" bottom="0.39370078740157483" header="0.31496062992125984" footer="0.31496062992125984"/>
  <pageSetup paperSize="9" scale="4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F71"/>
  <sheetViews>
    <sheetView view="pageBreakPreview" topLeftCell="A59" zoomScale="73" zoomScaleNormal="100" zoomScaleSheetLayoutView="73" workbookViewId="0">
      <selection activeCell="E77" sqref="E77"/>
    </sheetView>
  </sheetViews>
  <sheetFormatPr defaultRowHeight="15" x14ac:dyDescent="0.25"/>
  <cols>
    <col min="1" max="1" width="12.7109375" customWidth="1"/>
    <col min="2" max="2" width="73.85546875" customWidth="1"/>
    <col min="3" max="3" width="23.85546875" customWidth="1"/>
    <col min="4" max="4" width="17.85546875" customWidth="1"/>
    <col min="5" max="5" width="17.7109375" customWidth="1"/>
  </cols>
  <sheetData>
    <row r="1" spans="1:6" ht="18.75" x14ac:dyDescent="0.3">
      <c r="A1" s="121"/>
      <c r="B1" s="121"/>
      <c r="C1" s="122"/>
      <c r="D1" s="123" t="s">
        <v>122</v>
      </c>
      <c r="E1" s="123"/>
      <c r="F1" s="123"/>
    </row>
    <row r="2" spans="1:6" ht="18.75" x14ac:dyDescent="0.3">
      <c r="A2" s="121"/>
      <c r="B2" s="121"/>
      <c r="C2" s="122"/>
      <c r="D2" s="123" t="s">
        <v>0</v>
      </c>
      <c r="E2" s="123"/>
      <c r="F2" s="123"/>
    </row>
    <row r="3" spans="1:6" ht="18.75" x14ac:dyDescent="0.3">
      <c r="A3" s="121"/>
      <c r="B3" s="121"/>
      <c r="C3" s="122"/>
      <c r="D3" s="123" t="s">
        <v>3</v>
      </c>
      <c r="E3" s="123"/>
      <c r="F3" s="123"/>
    </row>
    <row r="4" spans="1:6" ht="18.75" x14ac:dyDescent="0.3">
      <c r="A4" s="121"/>
      <c r="B4" s="121"/>
      <c r="C4" s="122"/>
      <c r="D4" s="123" t="s">
        <v>1</v>
      </c>
      <c r="E4" s="123"/>
      <c r="F4" s="123"/>
    </row>
    <row r="5" spans="1:6" ht="18.75" x14ac:dyDescent="0.3">
      <c r="A5" s="121"/>
      <c r="B5" s="121"/>
      <c r="C5" s="122"/>
      <c r="D5" s="123" t="s">
        <v>141</v>
      </c>
      <c r="E5" s="123"/>
      <c r="F5" s="123"/>
    </row>
    <row r="6" spans="1:6" ht="18.75" x14ac:dyDescent="0.3">
      <c r="A6" s="121"/>
      <c r="B6" s="121"/>
      <c r="C6" s="122"/>
      <c r="D6" s="123" t="s">
        <v>137</v>
      </c>
      <c r="E6" s="123"/>
      <c r="F6" s="123"/>
    </row>
    <row r="7" spans="1:6" x14ac:dyDescent="0.25">
      <c r="A7" s="121"/>
      <c r="B7" s="121"/>
      <c r="C7" s="121"/>
      <c r="D7" s="121"/>
      <c r="E7" s="121"/>
      <c r="F7" s="121"/>
    </row>
    <row r="8" spans="1:6" ht="15" customHeight="1" x14ac:dyDescent="0.3">
      <c r="A8" s="124" t="s">
        <v>7</v>
      </c>
      <c r="B8" s="124"/>
      <c r="C8" s="124"/>
      <c r="D8" s="124"/>
      <c r="E8" s="124"/>
      <c r="F8" s="121"/>
    </row>
    <row r="9" spans="1:6" ht="43.5" customHeight="1" x14ac:dyDescent="0.3">
      <c r="A9" s="148" t="s">
        <v>134</v>
      </c>
      <c r="B9" s="148"/>
      <c r="C9" s="148"/>
      <c r="D9" s="148"/>
      <c r="E9" s="148"/>
      <c r="F9" s="121"/>
    </row>
    <row r="10" spans="1:6" hidden="1" x14ac:dyDescent="0.25">
      <c r="A10" s="121"/>
      <c r="B10" s="121"/>
      <c r="C10" s="121"/>
      <c r="D10" s="121"/>
      <c r="E10" s="121"/>
      <c r="F10" s="121"/>
    </row>
    <row r="11" spans="1:6" ht="18.75" x14ac:dyDescent="0.3">
      <c r="A11" s="121"/>
      <c r="B11" s="121"/>
      <c r="C11" s="121"/>
      <c r="D11" s="121"/>
      <c r="E11" s="127" t="s">
        <v>4</v>
      </c>
      <c r="F11" s="121"/>
    </row>
    <row r="12" spans="1:6" ht="18.75" x14ac:dyDescent="0.3">
      <c r="A12" s="47" t="s">
        <v>8</v>
      </c>
      <c r="B12" s="47" t="s">
        <v>9</v>
      </c>
      <c r="C12" s="149" t="s">
        <v>10</v>
      </c>
      <c r="D12" s="47" t="s">
        <v>11</v>
      </c>
      <c r="E12" s="149" t="s">
        <v>12</v>
      </c>
      <c r="F12" s="121"/>
    </row>
    <row r="13" spans="1:6" ht="18.75" x14ac:dyDescent="0.3">
      <c r="A13" s="47">
        <v>1</v>
      </c>
      <c r="B13" s="47">
        <v>2</v>
      </c>
      <c r="C13" s="47">
        <v>3</v>
      </c>
      <c r="D13" s="149">
        <v>4</v>
      </c>
      <c r="E13" s="47">
        <v>5</v>
      </c>
      <c r="F13" s="121"/>
    </row>
    <row r="14" spans="1:6" ht="18.75" x14ac:dyDescent="0.3">
      <c r="A14" s="47"/>
      <c r="B14" s="47" t="s">
        <v>13</v>
      </c>
      <c r="C14" s="58"/>
      <c r="D14" s="59"/>
      <c r="E14" s="60">
        <f>E15+E28+E32</f>
        <v>7802.5</v>
      </c>
      <c r="F14" s="121"/>
    </row>
    <row r="15" spans="1:6" ht="37.5" x14ac:dyDescent="0.3">
      <c r="A15" s="150"/>
      <c r="B15" s="151" t="s">
        <v>127</v>
      </c>
      <c r="C15" s="152" t="s">
        <v>15</v>
      </c>
      <c r="D15" s="153"/>
      <c r="E15" s="154">
        <f>E16+E19</f>
        <v>3412.3</v>
      </c>
      <c r="F15" s="121"/>
    </row>
    <row r="16" spans="1:6" ht="37.5" x14ac:dyDescent="0.3">
      <c r="A16" s="41"/>
      <c r="B16" s="27" t="s">
        <v>16</v>
      </c>
      <c r="C16" s="28" t="s">
        <v>17</v>
      </c>
      <c r="D16" s="29"/>
      <c r="E16" s="30">
        <f>E18</f>
        <v>1390.3</v>
      </c>
      <c r="F16" s="121"/>
    </row>
    <row r="17" spans="1:6" ht="37.5" x14ac:dyDescent="0.3">
      <c r="A17" s="41"/>
      <c r="B17" s="27" t="s">
        <v>18</v>
      </c>
      <c r="C17" s="28" t="s">
        <v>19</v>
      </c>
      <c r="D17" s="29"/>
      <c r="E17" s="30">
        <f>E18</f>
        <v>1390.3</v>
      </c>
      <c r="F17" s="121"/>
    </row>
    <row r="18" spans="1:6" ht="75" x14ac:dyDescent="0.3">
      <c r="A18" s="41"/>
      <c r="B18" s="31" t="s">
        <v>20</v>
      </c>
      <c r="C18" s="28" t="s">
        <v>19</v>
      </c>
      <c r="D18" s="29">
        <v>100</v>
      </c>
      <c r="E18" s="30">
        <v>1390.3</v>
      </c>
      <c r="F18" s="121"/>
    </row>
    <row r="19" spans="1:6" ht="50.25" customHeight="1" x14ac:dyDescent="0.3">
      <c r="A19" s="47"/>
      <c r="B19" s="155" t="s">
        <v>21</v>
      </c>
      <c r="C19" s="156" t="s">
        <v>22</v>
      </c>
      <c r="D19" s="157"/>
      <c r="E19" s="158">
        <f>E20+E24+E26</f>
        <v>2022.0000000000002</v>
      </c>
      <c r="F19" s="121"/>
    </row>
    <row r="20" spans="1:6" ht="37.5" x14ac:dyDescent="0.3">
      <c r="A20" s="47"/>
      <c r="B20" s="159" t="s">
        <v>18</v>
      </c>
      <c r="C20" s="160" t="s">
        <v>23</v>
      </c>
      <c r="D20" s="161"/>
      <c r="E20" s="162">
        <f>SUM(E21:E23)</f>
        <v>2020.8000000000002</v>
      </c>
      <c r="F20" s="121"/>
    </row>
    <row r="21" spans="1:6" ht="75" x14ac:dyDescent="0.3">
      <c r="A21" s="47"/>
      <c r="B21" s="159" t="s">
        <v>20</v>
      </c>
      <c r="C21" s="160" t="s">
        <v>23</v>
      </c>
      <c r="D21" s="161">
        <v>100</v>
      </c>
      <c r="E21" s="162">
        <v>707.6</v>
      </c>
      <c r="F21" s="121"/>
    </row>
    <row r="22" spans="1:6" ht="37.5" x14ac:dyDescent="0.3">
      <c r="A22" s="47"/>
      <c r="B22" s="27" t="s">
        <v>24</v>
      </c>
      <c r="C22" s="28" t="s">
        <v>23</v>
      </c>
      <c r="D22" s="29">
        <v>200</v>
      </c>
      <c r="E22" s="30">
        <v>1196.2</v>
      </c>
      <c r="F22" s="121"/>
    </row>
    <row r="23" spans="1:6" ht="18.75" x14ac:dyDescent="0.3">
      <c r="A23" s="47"/>
      <c r="B23" s="27" t="s">
        <v>25</v>
      </c>
      <c r="C23" s="28" t="s">
        <v>23</v>
      </c>
      <c r="D23" s="29">
        <v>800</v>
      </c>
      <c r="E23" s="30">
        <v>117</v>
      </c>
      <c r="F23" s="121"/>
    </row>
    <row r="24" spans="1:6" ht="37.5" x14ac:dyDescent="0.3">
      <c r="A24" s="47"/>
      <c r="B24" s="27" t="s">
        <v>26</v>
      </c>
      <c r="C24" s="28" t="s">
        <v>27</v>
      </c>
      <c r="D24" s="29"/>
      <c r="E24" s="30">
        <f>E25</f>
        <v>1</v>
      </c>
      <c r="F24" s="121"/>
    </row>
    <row r="25" spans="1:6" ht="18.75" x14ac:dyDescent="0.3">
      <c r="A25" s="47"/>
      <c r="B25" s="27" t="s">
        <v>25</v>
      </c>
      <c r="C25" s="28" t="s">
        <v>27</v>
      </c>
      <c r="D25" s="29">
        <v>800</v>
      </c>
      <c r="E25" s="30">
        <v>1</v>
      </c>
      <c r="F25" s="121"/>
    </row>
    <row r="26" spans="1:6" ht="37.5" x14ac:dyDescent="0.3">
      <c r="A26" s="47"/>
      <c r="B26" s="31" t="s">
        <v>28</v>
      </c>
      <c r="C26" s="163" t="s">
        <v>135</v>
      </c>
      <c r="D26" s="32"/>
      <c r="E26" s="30">
        <f>E27</f>
        <v>0.2</v>
      </c>
      <c r="F26" s="121"/>
    </row>
    <row r="27" spans="1:6" ht="18.75" x14ac:dyDescent="0.3">
      <c r="A27" s="47"/>
      <c r="B27" s="27" t="s">
        <v>29</v>
      </c>
      <c r="C27" s="28" t="s">
        <v>30</v>
      </c>
      <c r="D27" s="29">
        <v>500</v>
      </c>
      <c r="E27" s="30">
        <v>0.2</v>
      </c>
      <c r="F27" s="121"/>
    </row>
    <row r="28" spans="1:6" ht="18.75" x14ac:dyDescent="0.3">
      <c r="A28" s="150"/>
      <c r="B28" s="151" t="s">
        <v>31</v>
      </c>
      <c r="C28" s="152" t="s">
        <v>32</v>
      </c>
      <c r="D28" s="153"/>
      <c r="E28" s="154">
        <f>E29</f>
        <v>47.7</v>
      </c>
      <c r="F28" s="121"/>
    </row>
    <row r="29" spans="1:6" ht="37.5" x14ac:dyDescent="0.3">
      <c r="A29" s="47"/>
      <c r="B29" s="27" t="s">
        <v>33</v>
      </c>
      <c r="C29" s="28" t="s">
        <v>34</v>
      </c>
      <c r="D29" s="29"/>
      <c r="E29" s="30">
        <v>47.7</v>
      </c>
      <c r="F29" s="121"/>
    </row>
    <row r="30" spans="1:6" ht="56.25" x14ac:dyDescent="0.3">
      <c r="A30" s="47"/>
      <c r="B30" s="27" t="s">
        <v>35</v>
      </c>
      <c r="C30" s="28" t="s">
        <v>36</v>
      </c>
      <c r="D30" s="29"/>
      <c r="E30" s="30">
        <v>47.7</v>
      </c>
      <c r="F30" s="121"/>
    </row>
    <row r="31" spans="1:6" ht="18.75" x14ac:dyDescent="0.3">
      <c r="A31" s="12"/>
      <c r="B31" s="27" t="s">
        <v>29</v>
      </c>
      <c r="C31" s="28" t="s">
        <v>36</v>
      </c>
      <c r="D31" s="29">
        <v>500</v>
      </c>
      <c r="E31" s="30">
        <v>47.7</v>
      </c>
      <c r="F31" s="121"/>
    </row>
    <row r="32" spans="1:6" ht="18.75" x14ac:dyDescent="0.3">
      <c r="A32" s="150"/>
      <c r="B32" s="151" t="s">
        <v>37</v>
      </c>
      <c r="C32" s="152" t="s">
        <v>38</v>
      </c>
      <c r="D32" s="164"/>
      <c r="E32" s="154">
        <f>E33+E37+E43+E51+E56</f>
        <v>4342.5</v>
      </c>
      <c r="F32" s="121"/>
    </row>
    <row r="33" spans="1:6" ht="18.75" x14ac:dyDescent="0.3">
      <c r="A33" s="10"/>
      <c r="B33" s="165" t="s">
        <v>39</v>
      </c>
      <c r="C33" s="166" t="s">
        <v>40</v>
      </c>
      <c r="D33" s="167"/>
      <c r="E33" s="168">
        <f>E34</f>
        <v>1846.7</v>
      </c>
      <c r="F33" s="121"/>
    </row>
    <row r="34" spans="1:6" ht="18.75" x14ac:dyDescent="0.3">
      <c r="A34" s="12"/>
      <c r="B34" s="31" t="s">
        <v>41</v>
      </c>
      <c r="C34" s="163" t="s">
        <v>42</v>
      </c>
      <c r="D34" s="29"/>
      <c r="E34" s="30">
        <f>E35</f>
        <v>1846.7</v>
      </c>
      <c r="F34" s="121"/>
    </row>
    <row r="35" spans="1:6" ht="18.75" x14ac:dyDescent="0.3">
      <c r="A35" s="12"/>
      <c r="B35" s="27" t="s">
        <v>43</v>
      </c>
      <c r="C35" s="28" t="s">
        <v>44</v>
      </c>
      <c r="D35" s="29"/>
      <c r="E35" s="30">
        <v>1846.7</v>
      </c>
      <c r="F35" s="121"/>
    </row>
    <row r="36" spans="1:6" ht="45.75" customHeight="1" x14ac:dyDescent="0.3">
      <c r="A36" s="12"/>
      <c r="B36" s="31" t="s">
        <v>24</v>
      </c>
      <c r="C36" s="163" t="s">
        <v>44</v>
      </c>
      <c r="D36" s="32">
        <v>200</v>
      </c>
      <c r="E36" s="30">
        <v>1846.7</v>
      </c>
      <c r="F36" s="121"/>
    </row>
    <row r="37" spans="1:6" ht="18.75" x14ac:dyDescent="0.3">
      <c r="A37" s="10"/>
      <c r="B37" s="54" t="s">
        <v>45</v>
      </c>
      <c r="C37" s="55" t="s">
        <v>46</v>
      </c>
      <c r="D37" s="56"/>
      <c r="E37" s="57">
        <f>E38</f>
        <v>636.70000000000005</v>
      </c>
      <c r="F37" s="121"/>
    </row>
    <row r="38" spans="1:6" ht="37.5" x14ac:dyDescent="0.3">
      <c r="A38" s="41"/>
      <c r="B38" s="27" t="s">
        <v>47</v>
      </c>
      <c r="C38" s="28" t="s">
        <v>48</v>
      </c>
      <c r="D38" s="29"/>
      <c r="E38" s="30">
        <f>E39+E41</f>
        <v>636.70000000000005</v>
      </c>
      <c r="F38" s="121"/>
    </row>
    <row r="39" spans="1:6" ht="18.75" x14ac:dyDescent="0.3">
      <c r="A39" s="41"/>
      <c r="B39" s="27" t="s">
        <v>49</v>
      </c>
      <c r="C39" s="28" t="s">
        <v>50</v>
      </c>
      <c r="D39" s="29"/>
      <c r="E39" s="30">
        <v>114.2</v>
      </c>
      <c r="F39" s="121"/>
    </row>
    <row r="40" spans="1:6" ht="37.5" x14ac:dyDescent="0.3">
      <c r="A40" s="41"/>
      <c r="B40" s="27" t="s">
        <v>24</v>
      </c>
      <c r="C40" s="28" t="s">
        <v>50</v>
      </c>
      <c r="D40" s="29">
        <v>200</v>
      </c>
      <c r="E40" s="30">
        <v>114.2</v>
      </c>
      <c r="F40" s="121"/>
    </row>
    <row r="41" spans="1:6" ht="18.75" x14ac:dyDescent="0.3">
      <c r="A41" s="41"/>
      <c r="B41" s="27" t="s">
        <v>51</v>
      </c>
      <c r="C41" s="28" t="s">
        <v>52</v>
      </c>
      <c r="D41" s="29"/>
      <c r="E41" s="30">
        <v>522.5</v>
      </c>
      <c r="F41" s="121"/>
    </row>
    <row r="42" spans="1:6" ht="37.5" x14ac:dyDescent="0.3">
      <c r="A42" s="41"/>
      <c r="B42" s="27" t="s">
        <v>24</v>
      </c>
      <c r="C42" s="28" t="s">
        <v>52</v>
      </c>
      <c r="D42" s="29">
        <v>200</v>
      </c>
      <c r="E42" s="30">
        <v>522.5</v>
      </c>
      <c r="F42" s="121"/>
    </row>
    <row r="43" spans="1:6" ht="18.75" x14ac:dyDescent="0.3">
      <c r="A43" s="10"/>
      <c r="B43" s="165" t="s">
        <v>53</v>
      </c>
      <c r="C43" s="166" t="s">
        <v>54</v>
      </c>
      <c r="D43" s="169"/>
      <c r="E43" s="168">
        <f>E44</f>
        <v>1349.5</v>
      </c>
      <c r="F43" s="121"/>
    </row>
    <row r="44" spans="1:6" ht="18.75" x14ac:dyDescent="0.3">
      <c r="A44" s="41"/>
      <c r="B44" s="27" t="s">
        <v>55</v>
      </c>
      <c r="C44" s="28" t="s">
        <v>56</v>
      </c>
      <c r="D44" s="33"/>
      <c r="E44" s="30">
        <f>E45+E49</f>
        <v>1349.5</v>
      </c>
      <c r="F44" s="121"/>
    </row>
    <row r="45" spans="1:6" ht="37.5" x14ac:dyDescent="0.3">
      <c r="A45" s="41"/>
      <c r="B45" s="27" t="s">
        <v>57</v>
      </c>
      <c r="C45" s="28" t="s">
        <v>58</v>
      </c>
      <c r="D45" s="33"/>
      <c r="E45" s="30">
        <f>E46+E47+E48</f>
        <v>949.5</v>
      </c>
      <c r="F45" s="121"/>
    </row>
    <row r="46" spans="1:6" ht="87" customHeight="1" x14ac:dyDescent="0.3">
      <c r="A46" s="41"/>
      <c r="B46" s="34" t="s">
        <v>20</v>
      </c>
      <c r="C46" s="28" t="s">
        <v>58</v>
      </c>
      <c r="D46" s="32">
        <v>100</v>
      </c>
      <c r="E46" s="35">
        <v>746.5</v>
      </c>
      <c r="F46" s="121"/>
    </row>
    <row r="47" spans="1:6" ht="37.5" x14ac:dyDescent="0.3">
      <c r="A47" s="41"/>
      <c r="B47" s="27" t="s">
        <v>24</v>
      </c>
      <c r="C47" s="28" t="s">
        <v>58</v>
      </c>
      <c r="D47" s="29">
        <v>200</v>
      </c>
      <c r="E47" s="30">
        <v>200</v>
      </c>
      <c r="F47" s="121"/>
    </row>
    <row r="48" spans="1:6" ht="18.75" x14ac:dyDescent="0.3">
      <c r="A48" s="47"/>
      <c r="B48" s="170" t="s">
        <v>25</v>
      </c>
      <c r="C48" s="160" t="s">
        <v>58</v>
      </c>
      <c r="D48" s="161">
        <v>800</v>
      </c>
      <c r="E48" s="162">
        <v>3</v>
      </c>
      <c r="F48" s="121"/>
    </row>
    <row r="49" spans="1:6" ht="37.5" x14ac:dyDescent="0.3">
      <c r="A49" s="47"/>
      <c r="B49" s="170" t="s">
        <v>193</v>
      </c>
      <c r="C49" s="160" t="s">
        <v>192</v>
      </c>
      <c r="D49" s="161"/>
      <c r="E49" s="162">
        <v>400</v>
      </c>
      <c r="F49" s="121"/>
    </row>
    <row r="50" spans="1:6" ht="37.5" x14ac:dyDescent="0.3">
      <c r="A50" s="47"/>
      <c r="B50" s="27" t="s">
        <v>24</v>
      </c>
      <c r="C50" s="160" t="s">
        <v>192</v>
      </c>
      <c r="D50" s="161">
        <v>200</v>
      </c>
      <c r="E50" s="162">
        <v>400</v>
      </c>
      <c r="F50" s="121"/>
    </row>
    <row r="51" spans="1:6" ht="18.75" x14ac:dyDescent="0.3">
      <c r="A51" s="10"/>
      <c r="B51" s="165" t="s">
        <v>59</v>
      </c>
      <c r="C51" s="166" t="s">
        <v>60</v>
      </c>
      <c r="D51" s="169"/>
      <c r="E51" s="168">
        <f>E52</f>
        <v>228</v>
      </c>
      <c r="F51" s="121"/>
    </row>
    <row r="52" spans="1:6" ht="18.75" x14ac:dyDescent="0.3">
      <c r="A52" s="41"/>
      <c r="B52" s="27" t="s">
        <v>93</v>
      </c>
      <c r="C52" s="28" t="s">
        <v>61</v>
      </c>
      <c r="D52" s="33"/>
      <c r="E52" s="30">
        <f>E53</f>
        <v>228</v>
      </c>
      <c r="F52" s="121"/>
    </row>
    <row r="53" spans="1:6" ht="37.5" x14ac:dyDescent="0.3">
      <c r="A53" s="41"/>
      <c r="B53" s="27" t="s">
        <v>57</v>
      </c>
      <c r="C53" s="28" t="s">
        <v>62</v>
      </c>
      <c r="D53" s="33"/>
      <c r="E53" s="30">
        <f>E54+E55</f>
        <v>228</v>
      </c>
      <c r="F53" s="121"/>
    </row>
    <row r="54" spans="1:6" ht="75" x14ac:dyDescent="0.3">
      <c r="A54" s="41"/>
      <c r="B54" s="34" t="s">
        <v>20</v>
      </c>
      <c r="C54" s="28" t="s">
        <v>62</v>
      </c>
      <c r="D54" s="32">
        <v>100</v>
      </c>
      <c r="E54" s="35">
        <v>218</v>
      </c>
      <c r="F54" s="121"/>
    </row>
    <row r="55" spans="1:6" ht="37.5" x14ac:dyDescent="0.3">
      <c r="A55" s="41"/>
      <c r="B55" s="34" t="s">
        <v>24</v>
      </c>
      <c r="C55" s="28" t="s">
        <v>62</v>
      </c>
      <c r="D55" s="32">
        <v>200</v>
      </c>
      <c r="E55" s="35">
        <v>10</v>
      </c>
      <c r="F55" s="121"/>
    </row>
    <row r="56" spans="1:6" ht="18.75" x14ac:dyDescent="0.3">
      <c r="A56" s="10"/>
      <c r="B56" s="165" t="s">
        <v>70</v>
      </c>
      <c r="C56" s="55" t="s">
        <v>63</v>
      </c>
      <c r="D56" s="167"/>
      <c r="E56" s="57">
        <f>E57</f>
        <v>281.60000000000002</v>
      </c>
      <c r="F56" s="121"/>
    </row>
    <row r="57" spans="1:6" ht="18.75" x14ac:dyDescent="0.3">
      <c r="A57" s="41"/>
      <c r="B57" s="27" t="s">
        <v>64</v>
      </c>
      <c r="C57" s="28" t="s">
        <v>65</v>
      </c>
      <c r="D57" s="29"/>
      <c r="E57" s="30">
        <f>E58+E64+E66+E60+E62</f>
        <v>281.60000000000002</v>
      </c>
      <c r="F57" s="121"/>
    </row>
    <row r="58" spans="1:6" ht="56.25" x14ac:dyDescent="0.3">
      <c r="A58" s="41"/>
      <c r="B58" s="36" t="s">
        <v>95</v>
      </c>
      <c r="C58" s="28" t="s">
        <v>94</v>
      </c>
      <c r="D58" s="29"/>
      <c r="E58" s="30">
        <v>11</v>
      </c>
      <c r="F58" s="121"/>
    </row>
    <row r="59" spans="1:6" ht="37.5" x14ac:dyDescent="0.3">
      <c r="A59" s="41"/>
      <c r="B59" s="36" t="s">
        <v>24</v>
      </c>
      <c r="C59" s="28" t="s">
        <v>94</v>
      </c>
      <c r="D59" s="29">
        <v>200</v>
      </c>
      <c r="E59" s="30">
        <v>11</v>
      </c>
      <c r="F59" s="121"/>
    </row>
    <row r="60" spans="1:6" ht="37.5" x14ac:dyDescent="0.3">
      <c r="A60" s="41"/>
      <c r="B60" s="36" t="s">
        <v>136</v>
      </c>
      <c r="C60" s="28" t="s">
        <v>131</v>
      </c>
      <c r="D60" s="29"/>
      <c r="E60" s="30">
        <v>25</v>
      </c>
      <c r="F60" s="121"/>
    </row>
    <row r="61" spans="1:6" ht="37.5" x14ac:dyDescent="0.3">
      <c r="A61" s="41"/>
      <c r="B61" s="36" t="s">
        <v>24</v>
      </c>
      <c r="C61" s="28" t="s">
        <v>131</v>
      </c>
      <c r="D61" s="29">
        <v>200</v>
      </c>
      <c r="E61" s="30">
        <v>25</v>
      </c>
      <c r="F61" s="121"/>
    </row>
    <row r="62" spans="1:6" ht="18.75" x14ac:dyDescent="0.3">
      <c r="A62" s="41"/>
      <c r="B62" s="37" t="s">
        <v>130</v>
      </c>
      <c r="C62" s="28" t="s">
        <v>132</v>
      </c>
      <c r="D62" s="29"/>
      <c r="E62" s="30">
        <v>100</v>
      </c>
      <c r="F62" s="121"/>
    </row>
    <row r="63" spans="1:6" ht="37.5" x14ac:dyDescent="0.3">
      <c r="A63" s="41"/>
      <c r="B63" s="36" t="s">
        <v>24</v>
      </c>
      <c r="C63" s="28" t="s">
        <v>132</v>
      </c>
      <c r="D63" s="29">
        <v>200</v>
      </c>
      <c r="E63" s="30">
        <v>100</v>
      </c>
      <c r="F63" s="121"/>
    </row>
    <row r="64" spans="1:6" ht="37.5" x14ac:dyDescent="0.3">
      <c r="A64" s="41"/>
      <c r="B64" s="27" t="s">
        <v>66</v>
      </c>
      <c r="C64" s="28" t="s">
        <v>67</v>
      </c>
      <c r="D64" s="29"/>
      <c r="E64" s="30">
        <v>141.80000000000001</v>
      </c>
      <c r="F64" s="121"/>
    </row>
    <row r="65" spans="1:6" ht="75" x14ac:dyDescent="0.3">
      <c r="A65" s="41"/>
      <c r="B65" s="27" t="s">
        <v>20</v>
      </c>
      <c r="C65" s="28" t="s">
        <v>67</v>
      </c>
      <c r="D65" s="29">
        <v>100</v>
      </c>
      <c r="E65" s="30">
        <v>141.80000000000001</v>
      </c>
      <c r="F65" s="121"/>
    </row>
    <row r="66" spans="1:6" ht="56.25" x14ac:dyDescent="0.3">
      <c r="A66" s="41"/>
      <c r="B66" s="27" t="s">
        <v>68</v>
      </c>
      <c r="C66" s="28" t="s">
        <v>69</v>
      </c>
      <c r="D66" s="29"/>
      <c r="E66" s="30">
        <f>E67</f>
        <v>3.8</v>
      </c>
      <c r="F66" s="121"/>
    </row>
    <row r="67" spans="1:6" ht="37.5" x14ac:dyDescent="0.3">
      <c r="A67" s="41"/>
      <c r="B67" s="27" t="s">
        <v>24</v>
      </c>
      <c r="C67" s="28" t="s">
        <v>69</v>
      </c>
      <c r="D67" s="29">
        <v>200</v>
      </c>
      <c r="E67" s="30">
        <v>3.8</v>
      </c>
      <c r="F67" s="121"/>
    </row>
    <row r="68" spans="1:6" x14ac:dyDescent="0.25">
      <c r="A68" s="121"/>
      <c r="B68" s="121"/>
      <c r="C68" s="121"/>
      <c r="D68" s="121"/>
      <c r="E68" s="121"/>
      <c r="F68" s="121"/>
    </row>
    <row r="69" spans="1:6" x14ac:dyDescent="0.25">
      <c r="A69" s="121"/>
      <c r="B69" s="121"/>
      <c r="C69" s="121"/>
      <c r="D69" s="121"/>
      <c r="E69" s="121"/>
      <c r="F69" s="121"/>
    </row>
    <row r="70" spans="1:6" ht="18.75" x14ac:dyDescent="0.3">
      <c r="A70" s="109" t="s">
        <v>2</v>
      </c>
      <c r="B70" s="109"/>
    </row>
    <row r="71" spans="1:6" ht="18.75" x14ac:dyDescent="0.3">
      <c r="A71" s="1" t="s">
        <v>5</v>
      </c>
      <c r="B71" s="1"/>
      <c r="C71" s="1"/>
      <c r="D71" s="1"/>
    </row>
  </sheetData>
  <mergeCells count="9">
    <mergeCell ref="A9:E9"/>
    <mergeCell ref="A70:B70"/>
    <mergeCell ref="D3:F3"/>
    <mergeCell ref="D2:F2"/>
    <mergeCell ref="D1:F1"/>
    <mergeCell ref="D4:F4"/>
    <mergeCell ref="D5:F5"/>
    <mergeCell ref="D6:F6"/>
    <mergeCell ref="A8:E8"/>
  </mergeCells>
  <pageMargins left="0.78740157480314965" right="0.39370078740157483" top="0.39370078740157483" bottom="0.39370078740157483" header="0.31496062992125984" footer="0.31496062992125984"/>
  <pageSetup paperSize="9" scale="4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E33"/>
  <sheetViews>
    <sheetView view="pageBreakPreview" topLeftCell="A22" zoomScale="72" zoomScaleNormal="100" zoomScaleSheetLayoutView="72" workbookViewId="0">
      <selection activeCell="D31" sqref="A1:E31"/>
    </sheetView>
  </sheetViews>
  <sheetFormatPr defaultRowHeight="15" x14ac:dyDescent="0.25"/>
  <cols>
    <col min="1" max="1" width="73.85546875" customWidth="1"/>
    <col min="2" max="2" width="23.85546875" customWidth="1"/>
    <col min="3" max="3" width="17.85546875" customWidth="1"/>
    <col min="4" max="4" width="17.7109375" customWidth="1"/>
  </cols>
  <sheetData>
    <row r="1" spans="1:5" ht="18.75" x14ac:dyDescent="0.3">
      <c r="A1" s="171"/>
      <c r="B1" s="171"/>
      <c r="C1" s="171"/>
      <c r="D1" s="171"/>
      <c r="E1" s="171"/>
    </row>
    <row r="2" spans="1:5" ht="18.75" x14ac:dyDescent="0.3">
      <c r="A2" s="121"/>
      <c r="B2" s="122"/>
      <c r="C2" s="123" t="s">
        <v>123</v>
      </c>
      <c r="D2" s="123"/>
      <c r="E2" s="123"/>
    </row>
    <row r="3" spans="1:5" ht="18.75" x14ac:dyDescent="0.3">
      <c r="A3" s="121"/>
      <c r="B3" s="122"/>
      <c r="C3" s="123" t="s">
        <v>0</v>
      </c>
      <c r="D3" s="123"/>
      <c r="E3" s="123"/>
    </row>
    <row r="4" spans="1:5" ht="18.75" x14ac:dyDescent="0.3">
      <c r="A4" s="121"/>
      <c r="B4" s="122"/>
      <c r="C4" s="123" t="s">
        <v>3</v>
      </c>
      <c r="D4" s="123"/>
      <c r="E4" s="123"/>
    </row>
    <row r="5" spans="1:5" ht="18.75" x14ac:dyDescent="0.3">
      <c r="A5" s="121"/>
      <c r="B5" s="122"/>
      <c r="C5" s="123" t="s">
        <v>1</v>
      </c>
      <c r="D5" s="123"/>
      <c r="E5" s="123"/>
    </row>
    <row r="6" spans="1:5" ht="18.75" x14ac:dyDescent="0.3">
      <c r="A6" s="121"/>
      <c r="B6" s="122"/>
      <c r="C6" s="123" t="s">
        <v>141</v>
      </c>
      <c r="D6" s="123"/>
      <c r="E6" s="123"/>
    </row>
    <row r="7" spans="1:5" ht="18.75" x14ac:dyDescent="0.3">
      <c r="A7" s="121"/>
      <c r="B7" s="122"/>
      <c r="C7" s="123" t="s">
        <v>137</v>
      </c>
      <c r="D7" s="123"/>
      <c r="E7" s="123"/>
    </row>
    <row r="8" spans="1:5" x14ac:dyDescent="0.25">
      <c r="A8" s="121"/>
      <c r="B8" s="121"/>
      <c r="C8" s="121"/>
      <c r="D8" s="121"/>
      <c r="E8" s="121"/>
    </row>
    <row r="9" spans="1:5" ht="15" customHeight="1" x14ac:dyDescent="0.3">
      <c r="A9" s="124"/>
      <c r="B9" s="124"/>
      <c r="C9" s="124"/>
      <c r="D9" s="124"/>
      <c r="E9" s="121"/>
    </row>
    <row r="10" spans="1:5" ht="44.25" customHeight="1" x14ac:dyDescent="0.3">
      <c r="A10" s="148" t="s">
        <v>133</v>
      </c>
      <c r="B10" s="148"/>
      <c r="C10" s="148"/>
      <c r="D10" s="148"/>
      <c r="E10" s="121"/>
    </row>
    <row r="11" spans="1:5" ht="18.75" x14ac:dyDescent="0.3">
      <c r="A11" s="121"/>
      <c r="B11" s="121"/>
      <c r="C11" s="121"/>
      <c r="D11" s="127" t="s">
        <v>4</v>
      </c>
      <c r="E11" s="121"/>
    </row>
    <row r="12" spans="1:5" x14ac:dyDescent="0.25">
      <c r="A12" s="70" t="s">
        <v>9</v>
      </c>
      <c r="B12" s="70" t="s">
        <v>71</v>
      </c>
      <c r="C12" s="70" t="s">
        <v>72</v>
      </c>
      <c r="D12" s="70" t="s">
        <v>12</v>
      </c>
      <c r="E12" s="121"/>
    </row>
    <row r="13" spans="1:5" x14ac:dyDescent="0.25">
      <c r="A13" s="70">
        <v>2</v>
      </c>
      <c r="B13" s="70">
        <v>4</v>
      </c>
      <c r="C13" s="70">
        <v>5</v>
      </c>
      <c r="D13" s="70">
        <v>8</v>
      </c>
      <c r="E13" s="121"/>
    </row>
    <row r="14" spans="1:5" ht="19.5" x14ac:dyDescent="0.3">
      <c r="A14" s="172" t="s">
        <v>6</v>
      </c>
      <c r="B14" s="173"/>
      <c r="C14" s="173"/>
      <c r="D14" s="174">
        <f>D15+D20+D22+D24+D26+D28</f>
        <v>7802.5</v>
      </c>
      <c r="E14" s="121"/>
    </row>
    <row r="15" spans="1:5" ht="27.75" customHeight="1" x14ac:dyDescent="0.3">
      <c r="A15" s="74" t="s">
        <v>73</v>
      </c>
      <c r="B15" s="75" t="s">
        <v>98</v>
      </c>
      <c r="C15" s="75" t="s">
        <v>99</v>
      </c>
      <c r="D15" s="175">
        <f>D16+D17+D18+D19</f>
        <v>3588.8</v>
      </c>
      <c r="E15" s="121"/>
    </row>
    <row r="16" spans="1:5" ht="54" customHeight="1" x14ac:dyDescent="0.3">
      <c r="A16" s="45" t="s">
        <v>74</v>
      </c>
      <c r="B16" s="15" t="s">
        <v>98</v>
      </c>
      <c r="C16" s="15" t="s">
        <v>101</v>
      </c>
      <c r="D16" s="46">
        <v>1390.3</v>
      </c>
      <c r="E16" s="121"/>
    </row>
    <row r="17" spans="1:5" ht="90" customHeight="1" x14ac:dyDescent="0.25">
      <c r="A17" s="176" t="s">
        <v>75</v>
      </c>
      <c r="B17" s="15" t="s">
        <v>98</v>
      </c>
      <c r="C17" s="15" t="s">
        <v>102</v>
      </c>
      <c r="D17" s="177">
        <v>2149.8000000000002</v>
      </c>
      <c r="E17" s="178"/>
    </row>
    <row r="18" spans="1:5" ht="90" customHeight="1" x14ac:dyDescent="0.3">
      <c r="A18" s="45" t="s">
        <v>76</v>
      </c>
      <c r="B18" s="15" t="s">
        <v>98</v>
      </c>
      <c r="C18" s="15" t="s">
        <v>100</v>
      </c>
      <c r="D18" s="177">
        <v>47.7</v>
      </c>
      <c r="E18" s="121"/>
    </row>
    <row r="19" spans="1:5" ht="29.25" customHeight="1" x14ac:dyDescent="0.25">
      <c r="A19" s="176" t="s">
        <v>77</v>
      </c>
      <c r="B19" s="15" t="s">
        <v>98</v>
      </c>
      <c r="C19" s="15">
        <v>11</v>
      </c>
      <c r="D19" s="46">
        <v>1</v>
      </c>
      <c r="E19" s="121"/>
    </row>
    <row r="20" spans="1:5" ht="28.5" customHeight="1" x14ac:dyDescent="0.3">
      <c r="A20" s="74" t="s">
        <v>78</v>
      </c>
      <c r="B20" s="75" t="s">
        <v>101</v>
      </c>
      <c r="C20" s="75" t="s">
        <v>99</v>
      </c>
      <c r="D20" s="76">
        <v>141.80000000000001</v>
      </c>
      <c r="E20" s="121"/>
    </row>
    <row r="21" spans="1:5" ht="26.25" customHeight="1" x14ac:dyDescent="0.3">
      <c r="A21" s="179" t="s">
        <v>79</v>
      </c>
      <c r="B21" s="63" t="s">
        <v>101</v>
      </c>
      <c r="C21" s="63" t="s">
        <v>97</v>
      </c>
      <c r="D21" s="180">
        <v>141.80000000000001</v>
      </c>
      <c r="E21" s="121"/>
    </row>
    <row r="22" spans="1:5" ht="45.75" customHeight="1" x14ac:dyDescent="0.3">
      <c r="A22" s="74" t="s">
        <v>80</v>
      </c>
      <c r="B22" s="75" t="s">
        <v>97</v>
      </c>
      <c r="C22" s="75" t="s">
        <v>99</v>
      </c>
      <c r="D22" s="76">
        <v>11</v>
      </c>
      <c r="E22" s="121"/>
    </row>
    <row r="23" spans="1:5" ht="66" customHeight="1" x14ac:dyDescent="0.3">
      <c r="A23" s="61" t="s">
        <v>81</v>
      </c>
      <c r="B23" s="62" t="s">
        <v>97</v>
      </c>
      <c r="C23" s="63">
        <v>10</v>
      </c>
      <c r="D23" s="64">
        <v>11</v>
      </c>
      <c r="E23" s="121"/>
    </row>
    <row r="24" spans="1:5" ht="27.75" customHeight="1" x14ac:dyDescent="0.3">
      <c r="A24" s="74" t="s">
        <v>82</v>
      </c>
      <c r="B24" s="75" t="s">
        <v>102</v>
      </c>
      <c r="C24" s="75" t="s">
        <v>99</v>
      </c>
      <c r="D24" s="76">
        <f>D25</f>
        <v>1846.7</v>
      </c>
      <c r="E24" s="121"/>
    </row>
    <row r="25" spans="1:5" ht="33.75" customHeight="1" x14ac:dyDescent="0.3">
      <c r="A25" s="179" t="s">
        <v>83</v>
      </c>
      <c r="B25" s="63" t="s">
        <v>102</v>
      </c>
      <c r="C25" s="63" t="s">
        <v>103</v>
      </c>
      <c r="D25" s="180">
        <v>1846.7</v>
      </c>
      <c r="E25" s="121"/>
    </row>
    <row r="26" spans="1:5" ht="28.5" customHeight="1" x14ac:dyDescent="0.3">
      <c r="A26" s="74" t="s">
        <v>84</v>
      </c>
      <c r="B26" s="75" t="s">
        <v>104</v>
      </c>
      <c r="C26" s="75" t="s">
        <v>99</v>
      </c>
      <c r="D26" s="175">
        <v>636.70000000000005</v>
      </c>
      <c r="E26" s="121"/>
    </row>
    <row r="27" spans="1:5" ht="26.25" customHeight="1" x14ac:dyDescent="0.3">
      <c r="A27" s="179" t="s">
        <v>85</v>
      </c>
      <c r="B27" s="63" t="s">
        <v>104</v>
      </c>
      <c r="C27" s="63" t="s">
        <v>97</v>
      </c>
      <c r="D27" s="181">
        <v>636.70000000000005</v>
      </c>
      <c r="E27" s="121"/>
    </row>
    <row r="28" spans="1:5" ht="33.75" customHeight="1" x14ac:dyDescent="0.3">
      <c r="A28" s="74" t="s">
        <v>86</v>
      </c>
      <c r="B28" s="75" t="s">
        <v>105</v>
      </c>
      <c r="C28" s="75" t="s">
        <v>99</v>
      </c>
      <c r="D28" s="76">
        <v>1577.5</v>
      </c>
      <c r="E28" s="121"/>
    </row>
    <row r="29" spans="1:5" ht="25.5" customHeight="1" x14ac:dyDescent="0.3">
      <c r="A29" s="179" t="s">
        <v>87</v>
      </c>
      <c r="B29" s="63" t="s">
        <v>105</v>
      </c>
      <c r="C29" s="63" t="s">
        <v>98</v>
      </c>
      <c r="D29" s="180">
        <v>1577.5</v>
      </c>
      <c r="E29" s="121"/>
    </row>
    <row r="30" spans="1:5" x14ac:dyDescent="0.25">
      <c r="A30" s="121"/>
      <c r="B30" s="121"/>
      <c r="C30" s="121"/>
      <c r="D30" s="121"/>
      <c r="E30" s="121"/>
    </row>
    <row r="31" spans="1:5" x14ac:dyDescent="0.25">
      <c r="A31" s="121"/>
      <c r="B31" s="121"/>
      <c r="C31" s="121"/>
      <c r="D31" s="121"/>
      <c r="E31" s="121"/>
    </row>
    <row r="32" spans="1:5" ht="18.75" x14ac:dyDescent="0.3">
      <c r="A32" s="109" t="s">
        <v>2</v>
      </c>
      <c r="B32" s="109"/>
    </row>
    <row r="33" spans="1:4" ht="18.75" x14ac:dyDescent="0.3">
      <c r="A33" s="1" t="s">
        <v>5</v>
      </c>
      <c r="B33" s="1"/>
      <c r="C33" s="1"/>
      <c r="D33" s="1"/>
    </row>
  </sheetData>
  <mergeCells count="9">
    <mergeCell ref="A32:B32"/>
    <mergeCell ref="A9:D9"/>
    <mergeCell ref="A10:D10"/>
    <mergeCell ref="C2:E2"/>
    <mergeCell ref="C3:E3"/>
    <mergeCell ref="C4:E4"/>
    <mergeCell ref="C5:E5"/>
    <mergeCell ref="C6:E6"/>
    <mergeCell ref="C7:E7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J101"/>
  <sheetViews>
    <sheetView view="pageBreakPreview" topLeftCell="A46" zoomScaleNormal="100" zoomScaleSheetLayoutView="100" workbookViewId="0">
      <selection activeCell="E99" sqref="E99"/>
    </sheetView>
  </sheetViews>
  <sheetFormatPr defaultRowHeight="15" x14ac:dyDescent="0.25"/>
  <cols>
    <col min="1" max="1" width="8.28515625" customWidth="1"/>
    <col min="2" max="2" width="56.140625" customWidth="1"/>
    <col min="3" max="3" width="12.7109375" customWidth="1"/>
    <col min="4" max="4" width="8.5703125" customWidth="1"/>
    <col min="6" max="6" width="24.42578125" customWidth="1"/>
    <col min="8" max="8" width="24.42578125" customWidth="1"/>
  </cols>
  <sheetData>
    <row r="1" spans="1:10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2" spans="1:10" ht="18.75" x14ac:dyDescent="0.3">
      <c r="A2" s="121"/>
      <c r="B2" s="122"/>
      <c r="C2" s="121"/>
      <c r="D2" s="121"/>
      <c r="E2" s="121"/>
      <c r="F2" s="121"/>
      <c r="G2" s="123" t="s">
        <v>124</v>
      </c>
      <c r="H2" s="123"/>
      <c r="I2" s="123"/>
      <c r="J2" s="1"/>
    </row>
    <row r="3" spans="1:10" ht="18.75" x14ac:dyDescent="0.3">
      <c r="A3" s="121"/>
      <c r="B3" s="122"/>
      <c r="C3" s="121"/>
      <c r="D3" s="121"/>
      <c r="E3" s="121"/>
      <c r="F3" s="121"/>
      <c r="G3" s="123" t="s">
        <v>0</v>
      </c>
      <c r="H3" s="123"/>
      <c r="I3" s="123"/>
      <c r="J3" s="1"/>
    </row>
    <row r="4" spans="1:10" ht="18.75" x14ac:dyDescent="0.3">
      <c r="A4" s="121"/>
      <c r="B4" s="122"/>
      <c r="C4" s="121"/>
      <c r="D4" s="121"/>
      <c r="E4" s="121"/>
      <c r="F4" s="121"/>
      <c r="G4" s="123" t="s">
        <v>3</v>
      </c>
      <c r="H4" s="123"/>
      <c r="I4" s="123"/>
      <c r="J4" s="1"/>
    </row>
    <row r="5" spans="1:10" ht="18.75" x14ac:dyDescent="0.3">
      <c r="A5" s="121"/>
      <c r="B5" s="122"/>
      <c r="C5" s="121"/>
      <c r="D5" s="121"/>
      <c r="E5" s="121"/>
      <c r="F5" s="121"/>
      <c r="G5" s="123" t="s">
        <v>1</v>
      </c>
      <c r="H5" s="123"/>
      <c r="I5" s="123"/>
      <c r="J5" s="1"/>
    </row>
    <row r="6" spans="1:10" ht="18.75" x14ac:dyDescent="0.3">
      <c r="A6" s="121"/>
      <c r="B6" s="122"/>
      <c r="C6" s="121"/>
      <c r="D6" s="121"/>
      <c r="E6" s="121"/>
      <c r="F6" s="121"/>
      <c r="G6" s="123" t="s">
        <v>141</v>
      </c>
      <c r="H6" s="123"/>
      <c r="I6" s="123"/>
      <c r="J6" s="1"/>
    </row>
    <row r="7" spans="1:10" ht="18.75" x14ac:dyDescent="0.3">
      <c r="A7" s="121"/>
      <c r="B7" s="122"/>
      <c r="C7" s="121"/>
      <c r="D7" s="121"/>
      <c r="E7" s="121"/>
      <c r="F7" s="121"/>
      <c r="G7" s="123" t="s">
        <v>138</v>
      </c>
      <c r="H7" s="123"/>
      <c r="I7" s="123"/>
      <c r="J7" s="1"/>
    </row>
    <row r="8" spans="1:10" x14ac:dyDescent="0.25">
      <c r="A8" s="121"/>
      <c r="B8" s="121"/>
      <c r="C8" s="121"/>
      <c r="D8" s="121"/>
      <c r="E8" s="121"/>
      <c r="F8" s="121"/>
      <c r="G8" s="121"/>
      <c r="H8" s="121"/>
      <c r="I8" s="121"/>
    </row>
    <row r="9" spans="1:10" ht="15" customHeight="1" x14ac:dyDescent="0.3">
      <c r="A9" s="124"/>
      <c r="B9" s="124"/>
      <c r="C9" s="124"/>
      <c r="D9" s="124"/>
      <c r="E9" s="121"/>
      <c r="F9" s="121"/>
      <c r="G9" s="121"/>
      <c r="H9" s="121"/>
      <c r="I9" s="121"/>
    </row>
    <row r="10" spans="1:10" ht="26.25" customHeight="1" x14ac:dyDescent="0.4">
      <c r="A10" s="125" t="s">
        <v>140</v>
      </c>
      <c r="B10" s="125"/>
      <c r="C10" s="125"/>
      <c r="D10" s="125"/>
      <c r="E10" s="125"/>
      <c r="F10" s="125"/>
      <c r="G10" s="125"/>
      <c r="H10" s="125"/>
      <c r="I10" s="126"/>
    </row>
    <row r="11" spans="1:10" ht="18.75" x14ac:dyDescent="0.3">
      <c r="A11" s="121"/>
      <c r="B11" s="121"/>
      <c r="C11" s="121"/>
      <c r="D11" s="121"/>
      <c r="E11" s="121"/>
      <c r="F11" s="121"/>
      <c r="G11" s="121"/>
      <c r="H11" s="127" t="s">
        <v>4</v>
      </c>
      <c r="I11" s="121"/>
    </row>
    <row r="12" spans="1:10" x14ac:dyDescent="0.25">
      <c r="A12" s="128" t="s">
        <v>8</v>
      </c>
      <c r="B12" s="128" t="s">
        <v>9</v>
      </c>
      <c r="C12" s="128" t="s">
        <v>88</v>
      </c>
      <c r="D12" s="128" t="s">
        <v>71</v>
      </c>
      <c r="E12" s="128" t="s">
        <v>72</v>
      </c>
      <c r="F12" s="128" t="s">
        <v>10</v>
      </c>
      <c r="G12" s="128" t="s">
        <v>11</v>
      </c>
      <c r="H12" s="128" t="s">
        <v>12</v>
      </c>
      <c r="I12" s="121"/>
    </row>
    <row r="13" spans="1:10" x14ac:dyDescent="0.25">
      <c r="A13" s="70">
        <v>1</v>
      </c>
      <c r="B13" s="70">
        <v>2</v>
      </c>
      <c r="C13" s="129">
        <v>3</v>
      </c>
      <c r="D13" s="70">
        <v>4</v>
      </c>
      <c r="E13" s="70">
        <v>5</v>
      </c>
      <c r="F13" s="70">
        <v>6</v>
      </c>
      <c r="G13" s="70">
        <v>7</v>
      </c>
      <c r="H13" s="70">
        <v>8</v>
      </c>
      <c r="I13" s="121"/>
    </row>
    <row r="14" spans="1:10" ht="20.25" x14ac:dyDescent="0.3">
      <c r="A14" s="129"/>
      <c r="B14" s="65" t="s">
        <v>6</v>
      </c>
      <c r="C14" s="66"/>
      <c r="D14" s="47"/>
      <c r="E14" s="47"/>
      <c r="F14" s="47"/>
      <c r="G14" s="47"/>
      <c r="H14" s="67">
        <f>H15+H22</f>
        <v>7802.5</v>
      </c>
      <c r="I14" s="121"/>
    </row>
    <row r="15" spans="1:10" ht="30" x14ac:dyDescent="0.3">
      <c r="A15" s="130">
        <v>1</v>
      </c>
      <c r="B15" s="131" t="s">
        <v>89</v>
      </c>
      <c r="C15" s="132">
        <v>991</v>
      </c>
      <c r="D15" s="41"/>
      <c r="E15" s="41"/>
      <c r="F15" s="41"/>
      <c r="G15" s="41"/>
      <c r="H15" s="133">
        <f t="shared" ref="H15:H19" si="0">H16</f>
        <v>47.7</v>
      </c>
      <c r="I15" s="121"/>
    </row>
    <row r="16" spans="1:10" ht="18.75" x14ac:dyDescent="0.3">
      <c r="A16" s="134"/>
      <c r="B16" s="38" t="s">
        <v>73</v>
      </c>
      <c r="C16" s="39">
        <v>991</v>
      </c>
      <c r="D16" s="40" t="s">
        <v>98</v>
      </c>
      <c r="E16" s="40" t="s">
        <v>99</v>
      </c>
      <c r="F16" s="41"/>
      <c r="G16" s="41"/>
      <c r="H16" s="42">
        <f t="shared" si="0"/>
        <v>47.7</v>
      </c>
      <c r="I16" s="121"/>
    </row>
    <row r="17" spans="1:9" ht="45.75" x14ac:dyDescent="0.3">
      <c r="A17" s="69"/>
      <c r="B17" s="38" t="s">
        <v>76</v>
      </c>
      <c r="C17" s="41">
        <v>991</v>
      </c>
      <c r="D17" s="40" t="s">
        <v>98</v>
      </c>
      <c r="E17" s="40" t="s">
        <v>100</v>
      </c>
      <c r="F17" s="41"/>
      <c r="G17" s="41"/>
      <c r="H17" s="42">
        <f t="shared" si="0"/>
        <v>47.7</v>
      </c>
      <c r="I17" s="121"/>
    </row>
    <row r="18" spans="1:9" ht="18.75" x14ac:dyDescent="0.3">
      <c r="A18" s="69"/>
      <c r="B18" s="43" t="s">
        <v>31</v>
      </c>
      <c r="C18" s="41">
        <v>991</v>
      </c>
      <c r="D18" s="40" t="s">
        <v>98</v>
      </c>
      <c r="E18" s="40" t="s">
        <v>100</v>
      </c>
      <c r="F18" s="41" t="s">
        <v>32</v>
      </c>
      <c r="G18" s="41"/>
      <c r="H18" s="42">
        <f t="shared" si="0"/>
        <v>47.7</v>
      </c>
      <c r="I18" s="121"/>
    </row>
    <row r="19" spans="1:9" ht="30" x14ac:dyDescent="0.3">
      <c r="A19" s="69"/>
      <c r="B19" s="43" t="s">
        <v>33</v>
      </c>
      <c r="C19" s="41">
        <v>991</v>
      </c>
      <c r="D19" s="40" t="s">
        <v>98</v>
      </c>
      <c r="E19" s="40" t="s">
        <v>100</v>
      </c>
      <c r="F19" s="41" t="s">
        <v>34</v>
      </c>
      <c r="G19" s="41"/>
      <c r="H19" s="42">
        <f t="shared" si="0"/>
        <v>47.7</v>
      </c>
      <c r="I19" s="121"/>
    </row>
    <row r="20" spans="1:9" ht="45.75" x14ac:dyDescent="0.3">
      <c r="A20" s="69"/>
      <c r="B20" s="38" t="s">
        <v>35</v>
      </c>
      <c r="C20" s="41">
        <v>991</v>
      </c>
      <c r="D20" s="40" t="s">
        <v>98</v>
      </c>
      <c r="E20" s="40" t="s">
        <v>100</v>
      </c>
      <c r="F20" s="41" t="s">
        <v>36</v>
      </c>
      <c r="G20" s="41"/>
      <c r="H20" s="42">
        <v>47.7</v>
      </c>
      <c r="I20" s="121"/>
    </row>
    <row r="21" spans="1:9" ht="18.75" x14ac:dyDescent="0.3">
      <c r="A21" s="69"/>
      <c r="B21" s="38" t="s">
        <v>29</v>
      </c>
      <c r="C21" s="41">
        <v>991</v>
      </c>
      <c r="D21" s="40" t="s">
        <v>98</v>
      </c>
      <c r="E21" s="40" t="s">
        <v>100</v>
      </c>
      <c r="F21" s="41" t="s">
        <v>36</v>
      </c>
      <c r="G21" s="41">
        <v>500</v>
      </c>
      <c r="H21" s="42">
        <v>47.7</v>
      </c>
      <c r="I21" s="121"/>
    </row>
    <row r="22" spans="1:9" ht="30" x14ac:dyDescent="0.3">
      <c r="A22" s="130">
        <v>2</v>
      </c>
      <c r="B22" s="135" t="s">
        <v>90</v>
      </c>
      <c r="C22" s="136">
        <v>992</v>
      </c>
      <c r="D22" s="13"/>
      <c r="E22" s="13"/>
      <c r="F22" s="12"/>
      <c r="G22" s="12"/>
      <c r="H22" s="137">
        <f>H24+H29+H47+H51+H58+H65+H72+H81</f>
        <v>7754.8</v>
      </c>
      <c r="I22" s="121"/>
    </row>
    <row r="23" spans="1:9" ht="18.75" x14ac:dyDescent="0.3">
      <c r="A23" s="138"/>
      <c r="B23" s="139" t="s">
        <v>73</v>
      </c>
      <c r="C23" s="17">
        <v>992</v>
      </c>
      <c r="D23" s="18" t="s">
        <v>98</v>
      </c>
      <c r="E23" s="18" t="s">
        <v>99</v>
      </c>
      <c r="F23" s="20"/>
      <c r="G23" s="20"/>
      <c r="H23" s="140">
        <f>H24+H29+H47</f>
        <v>3541.1000000000004</v>
      </c>
      <c r="I23" s="121"/>
    </row>
    <row r="24" spans="1:9" ht="30.75" x14ac:dyDescent="0.3">
      <c r="A24" s="138"/>
      <c r="B24" s="139" t="s">
        <v>74</v>
      </c>
      <c r="C24" s="17">
        <v>992</v>
      </c>
      <c r="D24" s="18" t="s">
        <v>98</v>
      </c>
      <c r="E24" s="18" t="s">
        <v>101</v>
      </c>
      <c r="F24" s="20"/>
      <c r="G24" s="20"/>
      <c r="H24" s="21">
        <f>H25</f>
        <v>1390.3</v>
      </c>
      <c r="I24" s="121"/>
    </row>
    <row r="25" spans="1:9" ht="30" x14ac:dyDescent="0.3">
      <c r="A25" s="129"/>
      <c r="B25" s="43" t="s">
        <v>126</v>
      </c>
      <c r="C25" s="39">
        <v>992</v>
      </c>
      <c r="D25" s="40" t="s">
        <v>98</v>
      </c>
      <c r="E25" s="40" t="s">
        <v>101</v>
      </c>
      <c r="F25" s="41" t="s">
        <v>15</v>
      </c>
      <c r="G25" s="41"/>
      <c r="H25" s="42">
        <f>H26</f>
        <v>1390.3</v>
      </c>
      <c r="I25" s="121"/>
    </row>
    <row r="26" spans="1:9" ht="30.75" x14ac:dyDescent="0.3">
      <c r="A26" s="129"/>
      <c r="B26" s="38" t="s">
        <v>16</v>
      </c>
      <c r="C26" s="39">
        <v>992</v>
      </c>
      <c r="D26" s="40" t="s">
        <v>98</v>
      </c>
      <c r="E26" s="40" t="s">
        <v>101</v>
      </c>
      <c r="F26" s="41" t="s">
        <v>17</v>
      </c>
      <c r="G26" s="41"/>
      <c r="H26" s="42">
        <f>H27</f>
        <v>1390.3</v>
      </c>
      <c r="I26" s="121"/>
    </row>
    <row r="27" spans="1:9" ht="30.75" x14ac:dyDescent="0.3">
      <c r="A27" s="70"/>
      <c r="B27" s="38" t="s">
        <v>18</v>
      </c>
      <c r="C27" s="39">
        <v>992</v>
      </c>
      <c r="D27" s="40" t="s">
        <v>98</v>
      </c>
      <c r="E27" s="40" t="s">
        <v>101</v>
      </c>
      <c r="F27" s="41" t="s">
        <v>19</v>
      </c>
      <c r="G27" s="41"/>
      <c r="H27" s="42">
        <f>H28</f>
        <v>1390.3</v>
      </c>
      <c r="I27" s="121"/>
    </row>
    <row r="28" spans="1:9" ht="60.75" x14ac:dyDescent="0.3">
      <c r="A28" s="70"/>
      <c r="B28" s="38" t="s">
        <v>20</v>
      </c>
      <c r="C28" s="39">
        <v>992</v>
      </c>
      <c r="D28" s="40" t="s">
        <v>98</v>
      </c>
      <c r="E28" s="40" t="s">
        <v>101</v>
      </c>
      <c r="F28" s="41" t="s">
        <v>19</v>
      </c>
      <c r="G28" s="41">
        <v>100</v>
      </c>
      <c r="H28" s="42">
        <v>1390.3</v>
      </c>
      <c r="I28" s="121"/>
    </row>
    <row r="29" spans="1:9" ht="45" x14ac:dyDescent="0.3">
      <c r="A29" s="141"/>
      <c r="B29" s="16" t="s">
        <v>75</v>
      </c>
      <c r="C29" s="17">
        <v>992</v>
      </c>
      <c r="D29" s="18" t="s">
        <v>98</v>
      </c>
      <c r="E29" s="18" t="s">
        <v>102</v>
      </c>
      <c r="F29" s="19"/>
      <c r="G29" s="20"/>
      <c r="H29" s="21">
        <f>H30+H38</f>
        <v>2149.8000000000002</v>
      </c>
      <c r="I29" s="121"/>
    </row>
    <row r="30" spans="1:9" ht="30" x14ac:dyDescent="0.3">
      <c r="A30" s="70"/>
      <c r="B30" s="43" t="s">
        <v>14</v>
      </c>
      <c r="C30" s="39">
        <v>992</v>
      </c>
      <c r="D30" s="40" t="s">
        <v>98</v>
      </c>
      <c r="E30" s="40" t="s">
        <v>102</v>
      </c>
      <c r="F30" s="41" t="s">
        <v>15</v>
      </c>
      <c r="G30" s="41"/>
      <c r="H30" s="42">
        <f>H31</f>
        <v>2021.0000000000002</v>
      </c>
      <c r="I30" s="121"/>
    </row>
    <row r="31" spans="1:9" ht="30" x14ac:dyDescent="0.3">
      <c r="A31" s="70"/>
      <c r="B31" s="43" t="s">
        <v>21</v>
      </c>
      <c r="C31" s="39">
        <v>992</v>
      </c>
      <c r="D31" s="40" t="s">
        <v>98</v>
      </c>
      <c r="E31" s="40" t="s">
        <v>102</v>
      </c>
      <c r="F31" s="41" t="s">
        <v>22</v>
      </c>
      <c r="G31" s="41"/>
      <c r="H31" s="42">
        <f>H32+H36</f>
        <v>2021.0000000000002</v>
      </c>
      <c r="I31" s="121"/>
    </row>
    <row r="32" spans="1:9" ht="30" x14ac:dyDescent="0.3">
      <c r="A32" s="70"/>
      <c r="B32" s="43" t="s">
        <v>18</v>
      </c>
      <c r="C32" s="39">
        <v>992</v>
      </c>
      <c r="D32" s="40" t="s">
        <v>98</v>
      </c>
      <c r="E32" s="40" t="s">
        <v>102</v>
      </c>
      <c r="F32" s="41" t="s">
        <v>23</v>
      </c>
      <c r="G32" s="142"/>
      <c r="H32" s="42">
        <f>H33+H34+H35</f>
        <v>2020.8000000000002</v>
      </c>
      <c r="I32" s="121"/>
    </row>
    <row r="33" spans="1:9" ht="60" x14ac:dyDescent="0.3">
      <c r="A33" s="70"/>
      <c r="B33" s="43" t="s">
        <v>20</v>
      </c>
      <c r="C33" s="71">
        <v>992</v>
      </c>
      <c r="D33" s="40" t="s">
        <v>98</v>
      </c>
      <c r="E33" s="40" t="s">
        <v>102</v>
      </c>
      <c r="F33" s="41" t="s">
        <v>23</v>
      </c>
      <c r="G33" s="41">
        <v>100</v>
      </c>
      <c r="H33" s="42">
        <v>707.6</v>
      </c>
      <c r="I33" s="121"/>
    </row>
    <row r="34" spans="1:9" ht="30.75" x14ac:dyDescent="0.3">
      <c r="A34" s="70"/>
      <c r="B34" s="38" t="s">
        <v>24</v>
      </c>
      <c r="C34" s="39">
        <v>992</v>
      </c>
      <c r="D34" s="40" t="s">
        <v>98</v>
      </c>
      <c r="E34" s="40" t="s">
        <v>102</v>
      </c>
      <c r="F34" s="41" t="s">
        <v>23</v>
      </c>
      <c r="G34" s="41">
        <v>200</v>
      </c>
      <c r="H34" s="42">
        <v>1196.2</v>
      </c>
      <c r="I34" s="121"/>
    </row>
    <row r="35" spans="1:9" ht="18.75" x14ac:dyDescent="0.3">
      <c r="A35" s="70"/>
      <c r="B35" s="38" t="s">
        <v>25</v>
      </c>
      <c r="C35" s="41">
        <v>992</v>
      </c>
      <c r="D35" s="40" t="s">
        <v>98</v>
      </c>
      <c r="E35" s="40" t="s">
        <v>102</v>
      </c>
      <c r="F35" s="41" t="s">
        <v>23</v>
      </c>
      <c r="G35" s="41">
        <v>800</v>
      </c>
      <c r="H35" s="42">
        <v>117</v>
      </c>
      <c r="I35" s="121"/>
    </row>
    <row r="36" spans="1:9" ht="30.75" x14ac:dyDescent="0.3">
      <c r="A36" s="70"/>
      <c r="B36" s="38" t="s">
        <v>28</v>
      </c>
      <c r="C36" s="41">
        <v>992</v>
      </c>
      <c r="D36" s="40" t="s">
        <v>98</v>
      </c>
      <c r="E36" s="40" t="s">
        <v>102</v>
      </c>
      <c r="F36" s="41" t="s">
        <v>30</v>
      </c>
      <c r="G36" s="41"/>
      <c r="H36" s="42">
        <v>0.2</v>
      </c>
      <c r="I36" s="121"/>
    </row>
    <row r="37" spans="1:9" ht="18.75" x14ac:dyDescent="0.3">
      <c r="A37" s="70"/>
      <c r="B37" s="38" t="s">
        <v>29</v>
      </c>
      <c r="C37" s="41">
        <v>992</v>
      </c>
      <c r="D37" s="40" t="s">
        <v>98</v>
      </c>
      <c r="E37" s="40" t="s">
        <v>102</v>
      </c>
      <c r="F37" s="41" t="s">
        <v>30</v>
      </c>
      <c r="G37" s="41">
        <v>500</v>
      </c>
      <c r="H37" s="42">
        <v>0.2</v>
      </c>
      <c r="I37" s="121"/>
    </row>
    <row r="38" spans="1:9" ht="18.75" x14ac:dyDescent="0.3">
      <c r="A38" s="70"/>
      <c r="B38" s="38" t="s">
        <v>37</v>
      </c>
      <c r="C38" s="41">
        <v>992</v>
      </c>
      <c r="D38" s="40" t="s">
        <v>98</v>
      </c>
      <c r="E38" s="40" t="s">
        <v>102</v>
      </c>
      <c r="F38" s="41" t="s">
        <v>38</v>
      </c>
      <c r="G38" s="41"/>
      <c r="H38" s="42">
        <v>128.80000000000001</v>
      </c>
      <c r="I38" s="121"/>
    </row>
    <row r="39" spans="1:9" ht="18.75" x14ac:dyDescent="0.3">
      <c r="A39" s="70"/>
      <c r="B39" s="38" t="s">
        <v>70</v>
      </c>
      <c r="C39" s="41">
        <v>992</v>
      </c>
      <c r="D39" s="40" t="s">
        <v>98</v>
      </c>
      <c r="E39" s="40" t="s">
        <v>102</v>
      </c>
      <c r="F39" s="41" t="s">
        <v>63</v>
      </c>
      <c r="G39" s="41"/>
      <c r="H39" s="42">
        <v>128.80000000000001</v>
      </c>
      <c r="I39" s="121"/>
    </row>
    <row r="40" spans="1:9" ht="18.75" x14ac:dyDescent="0.3">
      <c r="A40" s="70"/>
      <c r="B40" s="38" t="s">
        <v>64</v>
      </c>
      <c r="C40" s="41">
        <v>992</v>
      </c>
      <c r="D40" s="40" t="s">
        <v>98</v>
      </c>
      <c r="E40" s="40" t="s">
        <v>102</v>
      </c>
      <c r="F40" s="41" t="s">
        <v>65</v>
      </c>
      <c r="G40" s="41"/>
      <c r="H40" s="42">
        <v>128.80000000000001</v>
      </c>
      <c r="I40" s="121"/>
    </row>
    <row r="41" spans="1:9" ht="30.75" x14ac:dyDescent="0.3">
      <c r="A41" s="70"/>
      <c r="B41" s="38" t="s">
        <v>129</v>
      </c>
      <c r="C41" s="41">
        <v>992</v>
      </c>
      <c r="D41" s="40" t="s">
        <v>98</v>
      </c>
      <c r="E41" s="40" t="s">
        <v>102</v>
      </c>
      <c r="F41" s="41" t="s">
        <v>131</v>
      </c>
      <c r="G41" s="41"/>
      <c r="H41" s="42">
        <v>25</v>
      </c>
      <c r="I41" s="121"/>
    </row>
    <row r="42" spans="1:9" ht="30.75" x14ac:dyDescent="0.3">
      <c r="A42" s="70"/>
      <c r="B42" s="38" t="s">
        <v>24</v>
      </c>
      <c r="C42" s="41">
        <v>992</v>
      </c>
      <c r="D42" s="40" t="s">
        <v>98</v>
      </c>
      <c r="E42" s="40" t="s">
        <v>102</v>
      </c>
      <c r="F42" s="41" t="s">
        <v>131</v>
      </c>
      <c r="G42" s="41">
        <v>200</v>
      </c>
      <c r="H42" s="42">
        <v>25</v>
      </c>
      <c r="I42" s="121"/>
    </row>
    <row r="43" spans="1:9" ht="18.75" x14ac:dyDescent="0.3">
      <c r="A43" s="70"/>
      <c r="B43" s="38" t="s">
        <v>130</v>
      </c>
      <c r="C43" s="41">
        <v>992</v>
      </c>
      <c r="D43" s="40" t="s">
        <v>98</v>
      </c>
      <c r="E43" s="40" t="s">
        <v>102</v>
      </c>
      <c r="F43" s="41" t="s">
        <v>132</v>
      </c>
      <c r="G43" s="41"/>
      <c r="H43" s="42">
        <v>100</v>
      </c>
      <c r="I43" s="121"/>
    </row>
    <row r="44" spans="1:9" ht="30.75" x14ac:dyDescent="0.3">
      <c r="A44" s="70"/>
      <c r="B44" s="38" t="s">
        <v>24</v>
      </c>
      <c r="C44" s="41">
        <v>992</v>
      </c>
      <c r="D44" s="40" t="s">
        <v>98</v>
      </c>
      <c r="E44" s="40" t="s">
        <v>102</v>
      </c>
      <c r="F44" s="41" t="s">
        <v>132</v>
      </c>
      <c r="G44" s="41">
        <v>200</v>
      </c>
      <c r="H44" s="42">
        <v>100</v>
      </c>
      <c r="I44" s="121"/>
    </row>
    <row r="45" spans="1:9" ht="45.75" x14ac:dyDescent="0.3">
      <c r="A45" s="70"/>
      <c r="B45" s="38" t="s">
        <v>68</v>
      </c>
      <c r="C45" s="41">
        <v>992</v>
      </c>
      <c r="D45" s="40" t="s">
        <v>98</v>
      </c>
      <c r="E45" s="40" t="s">
        <v>102</v>
      </c>
      <c r="F45" s="41" t="s">
        <v>69</v>
      </c>
      <c r="G45" s="41"/>
      <c r="H45" s="42">
        <v>3.8</v>
      </c>
      <c r="I45" s="121"/>
    </row>
    <row r="46" spans="1:9" ht="30.75" x14ac:dyDescent="0.3">
      <c r="A46" s="70"/>
      <c r="B46" s="38" t="s">
        <v>24</v>
      </c>
      <c r="C46" s="41">
        <v>992</v>
      </c>
      <c r="D46" s="40" t="s">
        <v>98</v>
      </c>
      <c r="E46" s="40" t="s">
        <v>102</v>
      </c>
      <c r="F46" s="41" t="s">
        <v>69</v>
      </c>
      <c r="G46" s="41">
        <v>200</v>
      </c>
      <c r="H46" s="42">
        <v>3.8</v>
      </c>
      <c r="I46" s="121"/>
    </row>
    <row r="47" spans="1:9" ht="30.75" x14ac:dyDescent="0.3">
      <c r="A47" s="68"/>
      <c r="B47" s="7" t="s">
        <v>14</v>
      </c>
      <c r="C47" s="8">
        <v>992</v>
      </c>
      <c r="D47" s="9" t="s">
        <v>98</v>
      </c>
      <c r="E47" s="9">
        <v>11</v>
      </c>
      <c r="F47" s="10" t="s">
        <v>15</v>
      </c>
      <c r="G47" s="10"/>
      <c r="H47" s="11">
        <v>1</v>
      </c>
      <c r="I47" s="121"/>
    </row>
    <row r="48" spans="1:9" ht="30.75" x14ac:dyDescent="0.3">
      <c r="A48" s="143"/>
      <c r="B48" s="38" t="s">
        <v>21</v>
      </c>
      <c r="C48" s="39">
        <v>992</v>
      </c>
      <c r="D48" s="40" t="s">
        <v>98</v>
      </c>
      <c r="E48" s="40">
        <v>11</v>
      </c>
      <c r="F48" s="41" t="s">
        <v>22</v>
      </c>
      <c r="G48" s="41"/>
      <c r="H48" s="42">
        <v>1</v>
      </c>
      <c r="I48" s="121"/>
    </row>
    <row r="49" spans="1:9" ht="30.75" x14ac:dyDescent="0.3">
      <c r="A49" s="143"/>
      <c r="B49" s="38" t="s">
        <v>26</v>
      </c>
      <c r="C49" s="39">
        <v>992</v>
      </c>
      <c r="D49" s="40" t="s">
        <v>98</v>
      </c>
      <c r="E49" s="40">
        <v>11</v>
      </c>
      <c r="F49" s="41" t="s">
        <v>27</v>
      </c>
      <c r="G49" s="41"/>
      <c r="H49" s="42">
        <v>1</v>
      </c>
      <c r="I49" s="121"/>
    </row>
    <row r="50" spans="1:9" ht="18.75" x14ac:dyDescent="0.3">
      <c r="A50" s="143"/>
      <c r="B50" s="38" t="s">
        <v>25</v>
      </c>
      <c r="C50" s="39">
        <v>992</v>
      </c>
      <c r="D50" s="40" t="s">
        <v>98</v>
      </c>
      <c r="E50" s="40">
        <v>11</v>
      </c>
      <c r="F50" s="41" t="s">
        <v>27</v>
      </c>
      <c r="G50" s="41">
        <v>800</v>
      </c>
      <c r="H50" s="42">
        <v>1</v>
      </c>
      <c r="I50" s="121"/>
    </row>
    <row r="51" spans="1:9" ht="18.75" x14ac:dyDescent="0.3">
      <c r="A51" s="68"/>
      <c r="B51" s="7" t="s">
        <v>78</v>
      </c>
      <c r="C51" s="8">
        <v>992</v>
      </c>
      <c r="D51" s="9" t="s">
        <v>101</v>
      </c>
      <c r="E51" s="9" t="s">
        <v>99</v>
      </c>
      <c r="F51" s="10"/>
      <c r="G51" s="10"/>
      <c r="H51" s="11">
        <v>141.80000000000001</v>
      </c>
      <c r="I51" s="121"/>
    </row>
    <row r="52" spans="1:9" ht="18.75" x14ac:dyDescent="0.3">
      <c r="A52" s="70"/>
      <c r="B52" s="38" t="s">
        <v>79</v>
      </c>
      <c r="C52" s="39">
        <v>992</v>
      </c>
      <c r="D52" s="40" t="s">
        <v>101</v>
      </c>
      <c r="E52" s="40" t="s">
        <v>97</v>
      </c>
      <c r="F52" s="41"/>
      <c r="G52" s="41"/>
      <c r="H52" s="48">
        <v>141.80000000000001</v>
      </c>
      <c r="I52" s="121"/>
    </row>
    <row r="53" spans="1:9" ht="18.75" x14ac:dyDescent="0.3">
      <c r="A53" s="70"/>
      <c r="B53" s="38" t="s">
        <v>37</v>
      </c>
      <c r="C53" s="39">
        <v>992</v>
      </c>
      <c r="D53" s="40" t="s">
        <v>101</v>
      </c>
      <c r="E53" s="40" t="s">
        <v>97</v>
      </c>
      <c r="F53" s="41" t="s">
        <v>38</v>
      </c>
      <c r="G53" s="41"/>
      <c r="H53" s="48">
        <v>141.80000000000001</v>
      </c>
      <c r="I53" s="121"/>
    </row>
    <row r="54" spans="1:9" ht="18.75" x14ac:dyDescent="0.3">
      <c r="A54" s="70"/>
      <c r="B54" s="38" t="s">
        <v>70</v>
      </c>
      <c r="C54" s="39">
        <v>992</v>
      </c>
      <c r="D54" s="40" t="s">
        <v>101</v>
      </c>
      <c r="E54" s="40" t="s">
        <v>97</v>
      </c>
      <c r="F54" s="41" t="s">
        <v>63</v>
      </c>
      <c r="G54" s="41"/>
      <c r="H54" s="48">
        <v>141.80000000000001</v>
      </c>
      <c r="I54" s="121"/>
    </row>
    <row r="55" spans="1:9" ht="18.75" x14ac:dyDescent="0.3">
      <c r="A55" s="70"/>
      <c r="B55" s="38" t="s">
        <v>64</v>
      </c>
      <c r="C55" s="39">
        <v>992</v>
      </c>
      <c r="D55" s="40" t="s">
        <v>101</v>
      </c>
      <c r="E55" s="40" t="s">
        <v>97</v>
      </c>
      <c r="F55" s="41" t="s">
        <v>65</v>
      </c>
      <c r="G55" s="41"/>
      <c r="H55" s="48">
        <v>141.80000000000001</v>
      </c>
      <c r="I55" s="121"/>
    </row>
    <row r="56" spans="1:9" ht="30.75" x14ac:dyDescent="0.3">
      <c r="A56" s="70"/>
      <c r="B56" s="38" t="s">
        <v>66</v>
      </c>
      <c r="C56" s="41">
        <v>992</v>
      </c>
      <c r="D56" s="40" t="s">
        <v>101</v>
      </c>
      <c r="E56" s="40" t="s">
        <v>97</v>
      </c>
      <c r="F56" s="41" t="s">
        <v>67</v>
      </c>
      <c r="G56" s="41"/>
      <c r="H56" s="48">
        <v>141.80000000000001</v>
      </c>
      <c r="I56" s="121"/>
    </row>
    <row r="57" spans="1:9" ht="60" x14ac:dyDescent="0.25">
      <c r="A57" s="70"/>
      <c r="B57" s="72" t="s">
        <v>20</v>
      </c>
      <c r="C57" s="28">
        <v>992</v>
      </c>
      <c r="D57" s="73" t="s">
        <v>101</v>
      </c>
      <c r="E57" s="73" t="s">
        <v>97</v>
      </c>
      <c r="F57" s="28" t="s">
        <v>67</v>
      </c>
      <c r="G57" s="28">
        <v>100</v>
      </c>
      <c r="H57" s="30">
        <v>141.80000000000001</v>
      </c>
      <c r="I57" s="121"/>
    </row>
    <row r="58" spans="1:9" ht="30.75" x14ac:dyDescent="0.3">
      <c r="A58" s="68"/>
      <c r="B58" s="7" t="s">
        <v>80</v>
      </c>
      <c r="C58" s="8">
        <v>992</v>
      </c>
      <c r="D58" s="9" t="s">
        <v>97</v>
      </c>
      <c r="E58" s="9" t="s">
        <v>99</v>
      </c>
      <c r="F58" s="10"/>
      <c r="G58" s="10"/>
      <c r="H58" s="11">
        <v>11</v>
      </c>
      <c r="I58" s="121"/>
    </row>
    <row r="59" spans="1:9" ht="45.75" x14ac:dyDescent="0.3">
      <c r="A59" s="70"/>
      <c r="B59" s="38" t="s">
        <v>81</v>
      </c>
      <c r="C59" s="39">
        <v>992</v>
      </c>
      <c r="D59" s="40" t="s">
        <v>97</v>
      </c>
      <c r="E59" s="40">
        <v>10</v>
      </c>
      <c r="F59" s="41"/>
      <c r="G59" s="41"/>
      <c r="H59" s="42">
        <v>11</v>
      </c>
      <c r="I59" s="121"/>
    </row>
    <row r="60" spans="1:9" ht="31.9" customHeight="1" x14ac:dyDescent="0.3">
      <c r="A60" s="70"/>
      <c r="B60" s="38" t="s">
        <v>37</v>
      </c>
      <c r="C60" s="39">
        <v>992</v>
      </c>
      <c r="D60" s="40" t="s">
        <v>97</v>
      </c>
      <c r="E60" s="40">
        <v>10</v>
      </c>
      <c r="F60" s="41" t="s">
        <v>38</v>
      </c>
      <c r="G60" s="41"/>
      <c r="H60" s="42">
        <v>11</v>
      </c>
      <c r="I60" s="121"/>
    </row>
    <row r="61" spans="1:9" ht="45" x14ac:dyDescent="0.3">
      <c r="A61" s="70"/>
      <c r="B61" s="43" t="s">
        <v>96</v>
      </c>
      <c r="C61" s="39">
        <v>992</v>
      </c>
      <c r="D61" s="40" t="s">
        <v>97</v>
      </c>
      <c r="E61" s="40">
        <v>10</v>
      </c>
      <c r="F61" s="41" t="s">
        <v>63</v>
      </c>
      <c r="G61" s="41"/>
      <c r="H61" s="42">
        <v>11</v>
      </c>
      <c r="I61" s="121"/>
    </row>
    <row r="62" spans="1:9" ht="18.75" x14ac:dyDescent="0.3">
      <c r="A62" s="70"/>
      <c r="B62" s="38" t="s">
        <v>64</v>
      </c>
      <c r="C62" s="39">
        <v>992</v>
      </c>
      <c r="D62" s="40" t="s">
        <v>97</v>
      </c>
      <c r="E62" s="40">
        <v>10</v>
      </c>
      <c r="F62" s="41" t="s">
        <v>65</v>
      </c>
      <c r="G62" s="41"/>
      <c r="H62" s="42">
        <v>11</v>
      </c>
      <c r="I62" s="121"/>
    </row>
    <row r="63" spans="1:9" ht="45.75" x14ac:dyDescent="0.3">
      <c r="A63" s="70"/>
      <c r="B63" s="38" t="s">
        <v>95</v>
      </c>
      <c r="C63" s="39">
        <v>992</v>
      </c>
      <c r="D63" s="40" t="s">
        <v>97</v>
      </c>
      <c r="E63" s="40">
        <v>10</v>
      </c>
      <c r="F63" s="41" t="s">
        <v>94</v>
      </c>
      <c r="G63" s="41"/>
      <c r="H63" s="42">
        <v>11</v>
      </c>
      <c r="I63" s="121"/>
    </row>
    <row r="64" spans="1:9" ht="30.75" x14ac:dyDescent="0.3">
      <c r="A64" s="70"/>
      <c r="B64" s="38" t="s">
        <v>24</v>
      </c>
      <c r="C64" s="39">
        <v>992</v>
      </c>
      <c r="D64" s="40" t="s">
        <v>97</v>
      </c>
      <c r="E64" s="40">
        <v>10</v>
      </c>
      <c r="F64" s="41" t="s">
        <v>94</v>
      </c>
      <c r="G64" s="41">
        <v>200</v>
      </c>
      <c r="H64" s="42">
        <v>11</v>
      </c>
      <c r="I64" s="121"/>
    </row>
    <row r="65" spans="1:9" ht="18.75" x14ac:dyDescent="0.3">
      <c r="A65" s="144"/>
      <c r="B65" s="7" t="s">
        <v>82</v>
      </c>
      <c r="C65" s="8">
        <v>992</v>
      </c>
      <c r="D65" s="9" t="s">
        <v>102</v>
      </c>
      <c r="E65" s="9" t="s">
        <v>99</v>
      </c>
      <c r="F65" s="10"/>
      <c r="G65" s="10"/>
      <c r="H65" s="11">
        <f>H66</f>
        <v>1846.7</v>
      </c>
      <c r="I65" s="121"/>
    </row>
    <row r="66" spans="1:9" ht="18.75" x14ac:dyDescent="0.3">
      <c r="A66" s="145"/>
      <c r="B66" s="38" t="s">
        <v>83</v>
      </c>
      <c r="C66" s="41">
        <v>992</v>
      </c>
      <c r="D66" s="40" t="s">
        <v>102</v>
      </c>
      <c r="E66" s="40" t="s">
        <v>103</v>
      </c>
      <c r="F66" s="41"/>
      <c r="G66" s="41"/>
      <c r="H66" s="42">
        <v>1846.7</v>
      </c>
      <c r="I66" s="121"/>
    </row>
    <row r="67" spans="1:9" ht="18.75" x14ac:dyDescent="0.3">
      <c r="A67" s="145"/>
      <c r="B67" s="38" t="s">
        <v>91</v>
      </c>
      <c r="C67" s="41">
        <v>992</v>
      </c>
      <c r="D67" s="40" t="s">
        <v>102</v>
      </c>
      <c r="E67" s="40" t="s">
        <v>103</v>
      </c>
      <c r="F67" s="41" t="s">
        <v>38</v>
      </c>
      <c r="G67" s="41"/>
      <c r="H67" s="42">
        <v>1846.7</v>
      </c>
      <c r="I67" s="121"/>
    </row>
    <row r="68" spans="1:9" ht="18.75" x14ac:dyDescent="0.3">
      <c r="A68" s="145"/>
      <c r="B68" s="38" t="s">
        <v>39</v>
      </c>
      <c r="C68" s="41">
        <v>992</v>
      </c>
      <c r="D68" s="40" t="s">
        <v>102</v>
      </c>
      <c r="E68" s="40" t="s">
        <v>103</v>
      </c>
      <c r="F68" s="41" t="s">
        <v>40</v>
      </c>
      <c r="G68" s="41"/>
      <c r="H68" s="42">
        <v>1846.7</v>
      </c>
      <c r="I68" s="121"/>
    </row>
    <row r="69" spans="1:9" ht="18.75" x14ac:dyDescent="0.3">
      <c r="A69" s="145"/>
      <c r="B69" s="38" t="s">
        <v>41</v>
      </c>
      <c r="C69" s="41">
        <v>992</v>
      </c>
      <c r="D69" s="40" t="s">
        <v>102</v>
      </c>
      <c r="E69" s="40" t="s">
        <v>103</v>
      </c>
      <c r="F69" s="41" t="s">
        <v>42</v>
      </c>
      <c r="G69" s="41"/>
      <c r="H69" s="42">
        <v>1846.7</v>
      </c>
      <c r="I69" s="121"/>
    </row>
    <row r="70" spans="1:9" ht="18.75" x14ac:dyDescent="0.3">
      <c r="A70" s="145"/>
      <c r="B70" s="38" t="s">
        <v>43</v>
      </c>
      <c r="C70" s="41">
        <v>992</v>
      </c>
      <c r="D70" s="40" t="s">
        <v>102</v>
      </c>
      <c r="E70" s="40" t="s">
        <v>103</v>
      </c>
      <c r="F70" s="41" t="s">
        <v>44</v>
      </c>
      <c r="G70" s="41"/>
      <c r="H70" s="42">
        <v>1846.7</v>
      </c>
      <c r="I70" s="121"/>
    </row>
    <row r="71" spans="1:9" ht="30.75" x14ac:dyDescent="0.3">
      <c r="A71" s="145"/>
      <c r="B71" s="38" t="s">
        <v>24</v>
      </c>
      <c r="C71" s="41">
        <v>992</v>
      </c>
      <c r="D71" s="40" t="s">
        <v>102</v>
      </c>
      <c r="E71" s="40" t="s">
        <v>103</v>
      </c>
      <c r="F71" s="41" t="s">
        <v>44</v>
      </c>
      <c r="G71" s="41">
        <v>200</v>
      </c>
      <c r="H71" s="42">
        <v>1846.7</v>
      </c>
      <c r="I71" s="121"/>
    </row>
    <row r="72" spans="1:9" ht="18.75" x14ac:dyDescent="0.3">
      <c r="A72" s="146"/>
      <c r="B72" s="7" t="s">
        <v>84</v>
      </c>
      <c r="C72" s="10">
        <v>992</v>
      </c>
      <c r="D72" s="9" t="s">
        <v>104</v>
      </c>
      <c r="E72" s="9" t="s">
        <v>99</v>
      </c>
      <c r="F72" s="147"/>
      <c r="G72" s="147"/>
      <c r="H72" s="11">
        <f>H73</f>
        <v>636.70000000000005</v>
      </c>
      <c r="I72" s="121"/>
    </row>
    <row r="73" spans="1:9" ht="18.75" x14ac:dyDescent="0.3">
      <c r="A73" s="129"/>
      <c r="B73" s="38" t="s">
        <v>85</v>
      </c>
      <c r="C73" s="39">
        <v>992</v>
      </c>
      <c r="D73" s="40" t="s">
        <v>104</v>
      </c>
      <c r="E73" s="40" t="s">
        <v>97</v>
      </c>
      <c r="F73" s="41"/>
      <c r="G73" s="41"/>
      <c r="H73" s="48">
        <f>H74</f>
        <v>636.70000000000005</v>
      </c>
      <c r="I73" s="121"/>
    </row>
    <row r="74" spans="1:9" ht="18.75" x14ac:dyDescent="0.3">
      <c r="A74" s="129"/>
      <c r="B74" s="38" t="s">
        <v>91</v>
      </c>
      <c r="C74" s="39">
        <v>992</v>
      </c>
      <c r="D74" s="40" t="s">
        <v>104</v>
      </c>
      <c r="E74" s="40" t="s">
        <v>97</v>
      </c>
      <c r="F74" s="41" t="s">
        <v>38</v>
      </c>
      <c r="G74" s="41"/>
      <c r="H74" s="48">
        <f>H75</f>
        <v>636.70000000000005</v>
      </c>
      <c r="I74" s="121"/>
    </row>
    <row r="75" spans="1:9" ht="17.25" customHeight="1" x14ac:dyDescent="0.3">
      <c r="A75" s="129"/>
      <c r="B75" s="38" t="s">
        <v>45</v>
      </c>
      <c r="C75" s="39">
        <v>992</v>
      </c>
      <c r="D75" s="40" t="s">
        <v>104</v>
      </c>
      <c r="E75" s="40" t="s">
        <v>97</v>
      </c>
      <c r="F75" s="41" t="s">
        <v>46</v>
      </c>
      <c r="G75" s="41"/>
      <c r="H75" s="48">
        <f>H76</f>
        <v>636.70000000000005</v>
      </c>
      <c r="I75" s="121"/>
    </row>
    <row r="76" spans="1:9" ht="30.75" x14ac:dyDescent="0.3">
      <c r="A76" s="70"/>
      <c r="B76" s="38" t="s">
        <v>47</v>
      </c>
      <c r="C76" s="39">
        <v>992</v>
      </c>
      <c r="D76" s="40" t="s">
        <v>104</v>
      </c>
      <c r="E76" s="40" t="s">
        <v>97</v>
      </c>
      <c r="F76" s="41" t="s">
        <v>48</v>
      </c>
      <c r="G76" s="41"/>
      <c r="H76" s="48">
        <f>H78+H79</f>
        <v>636.70000000000005</v>
      </c>
      <c r="I76" s="121"/>
    </row>
    <row r="77" spans="1:9" ht="18.75" x14ac:dyDescent="0.3">
      <c r="A77" s="70"/>
      <c r="B77" s="38" t="s">
        <v>49</v>
      </c>
      <c r="C77" s="39">
        <v>992</v>
      </c>
      <c r="D77" s="40" t="s">
        <v>104</v>
      </c>
      <c r="E77" s="40" t="s">
        <v>97</v>
      </c>
      <c r="F77" s="41" t="s">
        <v>50</v>
      </c>
      <c r="G77" s="41"/>
      <c r="H77" s="48">
        <v>114.2</v>
      </c>
      <c r="I77" s="121"/>
    </row>
    <row r="78" spans="1:9" ht="30.75" x14ac:dyDescent="0.3">
      <c r="A78" s="70"/>
      <c r="B78" s="38" t="s">
        <v>24</v>
      </c>
      <c r="C78" s="39">
        <v>992</v>
      </c>
      <c r="D78" s="40" t="s">
        <v>104</v>
      </c>
      <c r="E78" s="40" t="s">
        <v>97</v>
      </c>
      <c r="F78" s="41" t="s">
        <v>50</v>
      </c>
      <c r="G78" s="41">
        <v>200</v>
      </c>
      <c r="H78" s="48">
        <v>114.2</v>
      </c>
      <c r="I78" s="121"/>
    </row>
    <row r="79" spans="1:9" ht="18.75" x14ac:dyDescent="0.3">
      <c r="A79" s="69"/>
      <c r="B79" s="38" t="s">
        <v>92</v>
      </c>
      <c r="C79" s="39">
        <v>992</v>
      </c>
      <c r="D79" s="40" t="s">
        <v>104</v>
      </c>
      <c r="E79" s="40" t="s">
        <v>97</v>
      </c>
      <c r="F79" s="41" t="s">
        <v>52</v>
      </c>
      <c r="G79" s="41"/>
      <c r="H79" s="42">
        <v>522.5</v>
      </c>
      <c r="I79" s="121"/>
    </row>
    <row r="80" spans="1:9" ht="30.75" x14ac:dyDescent="0.3">
      <c r="A80" s="69"/>
      <c r="B80" s="38" t="s">
        <v>24</v>
      </c>
      <c r="C80" s="39">
        <v>992</v>
      </c>
      <c r="D80" s="40" t="s">
        <v>104</v>
      </c>
      <c r="E80" s="40" t="s">
        <v>97</v>
      </c>
      <c r="F80" s="41" t="s">
        <v>52</v>
      </c>
      <c r="G80" s="41">
        <v>200</v>
      </c>
      <c r="H80" s="42">
        <v>522.5</v>
      </c>
      <c r="I80" s="121"/>
    </row>
    <row r="81" spans="1:9" ht="18.75" x14ac:dyDescent="0.3">
      <c r="A81" s="68"/>
      <c r="B81" s="7" t="s">
        <v>86</v>
      </c>
      <c r="C81" s="8">
        <v>992</v>
      </c>
      <c r="D81" s="9" t="s">
        <v>105</v>
      </c>
      <c r="E81" s="9" t="s">
        <v>99</v>
      </c>
      <c r="F81" s="10"/>
      <c r="G81" s="10"/>
      <c r="H81" s="11">
        <f>H82</f>
        <v>1577.5</v>
      </c>
      <c r="I81" s="121"/>
    </row>
    <row r="82" spans="1:9" ht="18.75" x14ac:dyDescent="0.3">
      <c r="A82" s="69"/>
      <c r="B82" s="24" t="s">
        <v>87</v>
      </c>
      <c r="C82" s="23">
        <v>992</v>
      </c>
      <c r="D82" s="13" t="s">
        <v>105</v>
      </c>
      <c r="E82" s="13" t="s">
        <v>98</v>
      </c>
      <c r="F82" s="12"/>
      <c r="G82" s="12"/>
      <c r="H82" s="14">
        <f>H83</f>
        <v>1577.5</v>
      </c>
      <c r="I82" s="121"/>
    </row>
    <row r="83" spans="1:9" ht="18.75" x14ac:dyDescent="0.3">
      <c r="A83" s="69"/>
      <c r="B83" s="24" t="s">
        <v>91</v>
      </c>
      <c r="C83" s="23">
        <v>992</v>
      </c>
      <c r="D83" s="13" t="s">
        <v>105</v>
      </c>
      <c r="E83" s="13" t="s">
        <v>98</v>
      </c>
      <c r="F83" s="12" t="s">
        <v>38</v>
      </c>
      <c r="G83" s="44"/>
      <c r="H83" s="14">
        <f>H84+H92</f>
        <v>1577.5</v>
      </c>
      <c r="I83" s="121"/>
    </row>
    <row r="84" spans="1:9" ht="18.75" x14ac:dyDescent="0.3">
      <c r="A84" s="69"/>
      <c r="B84" s="24" t="s">
        <v>53</v>
      </c>
      <c r="C84" s="23">
        <v>992</v>
      </c>
      <c r="D84" s="13" t="s">
        <v>105</v>
      </c>
      <c r="E84" s="13" t="s">
        <v>98</v>
      </c>
      <c r="F84" s="12" t="s">
        <v>54</v>
      </c>
      <c r="G84" s="44"/>
      <c r="H84" s="14">
        <f>H85</f>
        <v>1349.5</v>
      </c>
      <c r="I84" s="121"/>
    </row>
    <row r="85" spans="1:9" ht="18.75" x14ac:dyDescent="0.3">
      <c r="A85" s="69"/>
      <c r="B85" s="24" t="s">
        <v>55</v>
      </c>
      <c r="C85" s="23">
        <v>992</v>
      </c>
      <c r="D85" s="13" t="s">
        <v>105</v>
      </c>
      <c r="E85" s="13" t="s">
        <v>98</v>
      </c>
      <c r="F85" s="12" t="s">
        <v>56</v>
      </c>
      <c r="G85" s="44"/>
      <c r="H85" s="14">
        <f>H86</f>
        <v>1349.5</v>
      </c>
      <c r="I85" s="121"/>
    </row>
    <row r="86" spans="1:9" ht="30.75" x14ac:dyDescent="0.3">
      <c r="A86" s="69"/>
      <c r="B86" s="24" t="s">
        <v>57</v>
      </c>
      <c r="C86" s="23">
        <v>992</v>
      </c>
      <c r="D86" s="13" t="s">
        <v>105</v>
      </c>
      <c r="E86" s="13" t="s">
        <v>98</v>
      </c>
      <c r="F86" s="12" t="s">
        <v>58</v>
      </c>
      <c r="G86" s="44"/>
      <c r="H86" s="14">
        <f>H87+H88+H89+H90</f>
        <v>1349.5</v>
      </c>
      <c r="I86" s="121"/>
    </row>
    <row r="87" spans="1:9" ht="60" x14ac:dyDescent="0.3">
      <c r="A87" s="69"/>
      <c r="B87" s="22" t="s">
        <v>20</v>
      </c>
      <c r="C87" s="23">
        <v>992</v>
      </c>
      <c r="D87" s="13" t="s">
        <v>105</v>
      </c>
      <c r="E87" s="13" t="s">
        <v>98</v>
      </c>
      <c r="F87" s="12" t="s">
        <v>58</v>
      </c>
      <c r="G87" s="12">
        <v>100</v>
      </c>
      <c r="H87" s="14">
        <v>746.5</v>
      </c>
      <c r="I87" s="121"/>
    </row>
    <row r="88" spans="1:9" ht="30.75" x14ac:dyDescent="0.3">
      <c r="A88" s="70"/>
      <c r="B88" s="24" t="s">
        <v>24</v>
      </c>
      <c r="C88" s="23">
        <v>992</v>
      </c>
      <c r="D88" s="13" t="s">
        <v>105</v>
      </c>
      <c r="E88" s="13" t="s">
        <v>98</v>
      </c>
      <c r="F88" s="12" t="s">
        <v>58</v>
      </c>
      <c r="G88" s="12">
        <v>200</v>
      </c>
      <c r="H88" s="14">
        <v>200</v>
      </c>
      <c r="I88" s="121"/>
    </row>
    <row r="89" spans="1:9" ht="18.75" x14ac:dyDescent="0.3">
      <c r="A89" s="70"/>
      <c r="B89" s="24" t="s">
        <v>25</v>
      </c>
      <c r="C89" s="12">
        <v>992</v>
      </c>
      <c r="D89" s="13" t="s">
        <v>105</v>
      </c>
      <c r="E89" s="13" t="s">
        <v>98</v>
      </c>
      <c r="F89" s="12" t="s">
        <v>58</v>
      </c>
      <c r="G89" s="12">
        <v>800</v>
      </c>
      <c r="H89" s="14">
        <v>3</v>
      </c>
      <c r="I89" s="121"/>
    </row>
    <row r="90" spans="1:9" ht="30.75" x14ac:dyDescent="0.3">
      <c r="A90" s="70"/>
      <c r="B90" s="24" t="s">
        <v>193</v>
      </c>
      <c r="C90" s="12">
        <v>992</v>
      </c>
      <c r="D90" s="13" t="s">
        <v>105</v>
      </c>
      <c r="E90" s="13" t="s">
        <v>98</v>
      </c>
      <c r="F90" s="12" t="s">
        <v>192</v>
      </c>
      <c r="G90" s="12"/>
      <c r="H90" s="14">
        <v>400</v>
      </c>
      <c r="I90" s="121"/>
    </row>
    <row r="91" spans="1:9" ht="30.75" x14ac:dyDescent="0.3">
      <c r="A91" s="70"/>
      <c r="B91" s="38" t="s">
        <v>24</v>
      </c>
      <c r="C91" s="12">
        <v>992</v>
      </c>
      <c r="D91" s="13" t="s">
        <v>105</v>
      </c>
      <c r="E91" s="13" t="s">
        <v>98</v>
      </c>
      <c r="F91" s="12" t="s">
        <v>192</v>
      </c>
      <c r="G91" s="12">
        <v>200</v>
      </c>
      <c r="H91" s="14">
        <v>400</v>
      </c>
      <c r="I91" s="121"/>
    </row>
    <row r="92" spans="1:9" ht="18.75" x14ac:dyDescent="0.3">
      <c r="A92" s="69"/>
      <c r="B92" s="24" t="s">
        <v>59</v>
      </c>
      <c r="C92" s="23">
        <v>992</v>
      </c>
      <c r="D92" s="13" t="s">
        <v>105</v>
      </c>
      <c r="E92" s="13" t="s">
        <v>98</v>
      </c>
      <c r="F92" s="12" t="s">
        <v>60</v>
      </c>
      <c r="G92" s="44"/>
      <c r="H92" s="14">
        <v>228</v>
      </c>
      <c r="I92" s="121"/>
    </row>
    <row r="93" spans="1:9" ht="18.75" x14ac:dyDescent="0.3">
      <c r="A93" s="69"/>
      <c r="B93" s="24" t="s">
        <v>194</v>
      </c>
      <c r="C93" s="23">
        <v>992</v>
      </c>
      <c r="D93" s="13" t="s">
        <v>105</v>
      </c>
      <c r="E93" s="13" t="s">
        <v>98</v>
      </c>
      <c r="F93" s="12" t="s">
        <v>61</v>
      </c>
      <c r="G93" s="44"/>
      <c r="H93" s="14">
        <v>228</v>
      </c>
      <c r="I93" s="121"/>
    </row>
    <row r="94" spans="1:9" ht="30.75" x14ac:dyDescent="0.3">
      <c r="A94" s="69"/>
      <c r="B94" s="24" t="s">
        <v>57</v>
      </c>
      <c r="C94" s="23">
        <v>992</v>
      </c>
      <c r="D94" s="13" t="s">
        <v>105</v>
      </c>
      <c r="E94" s="13" t="s">
        <v>98</v>
      </c>
      <c r="F94" s="12" t="s">
        <v>62</v>
      </c>
      <c r="G94" s="44"/>
      <c r="H94" s="14">
        <v>228</v>
      </c>
      <c r="I94" s="121"/>
    </row>
    <row r="95" spans="1:9" ht="60.75" x14ac:dyDescent="0.3">
      <c r="A95" s="69"/>
      <c r="B95" s="24" t="s">
        <v>20</v>
      </c>
      <c r="C95" s="23">
        <v>992</v>
      </c>
      <c r="D95" s="13" t="s">
        <v>105</v>
      </c>
      <c r="E95" s="13" t="s">
        <v>98</v>
      </c>
      <c r="F95" s="12" t="s">
        <v>62</v>
      </c>
      <c r="G95" s="12">
        <v>100</v>
      </c>
      <c r="H95" s="14">
        <v>218</v>
      </c>
      <c r="I95" s="121"/>
    </row>
    <row r="96" spans="1:9" ht="30.75" x14ac:dyDescent="0.3">
      <c r="A96" s="69"/>
      <c r="B96" s="24" t="s">
        <v>24</v>
      </c>
      <c r="C96" s="23">
        <v>992</v>
      </c>
      <c r="D96" s="13" t="s">
        <v>105</v>
      </c>
      <c r="E96" s="13" t="s">
        <v>98</v>
      </c>
      <c r="F96" s="12" t="s">
        <v>62</v>
      </c>
      <c r="G96" s="12">
        <v>200</v>
      </c>
      <c r="H96" s="14">
        <v>10</v>
      </c>
      <c r="I96" s="121"/>
    </row>
    <row r="97" spans="1:9" x14ac:dyDescent="0.25">
      <c r="A97" s="121"/>
      <c r="B97" s="121"/>
      <c r="C97" s="121"/>
      <c r="D97" s="121"/>
      <c r="E97" s="121"/>
      <c r="F97" s="121"/>
      <c r="G97" s="121"/>
      <c r="H97" s="121"/>
      <c r="I97" s="121"/>
    </row>
    <row r="100" spans="1:9" ht="18.75" x14ac:dyDescent="0.3">
      <c r="A100" s="109" t="s">
        <v>2</v>
      </c>
      <c r="B100" s="109"/>
    </row>
    <row r="101" spans="1:9" ht="18.75" x14ac:dyDescent="0.3">
      <c r="A101" s="1" t="s">
        <v>5</v>
      </c>
      <c r="B101" s="1"/>
      <c r="C101" s="1"/>
      <c r="D101" s="1"/>
    </row>
  </sheetData>
  <mergeCells count="9">
    <mergeCell ref="G7:I7"/>
    <mergeCell ref="A100:B100"/>
    <mergeCell ref="A9:D9"/>
    <mergeCell ref="G2:I2"/>
    <mergeCell ref="G3:I3"/>
    <mergeCell ref="G4:I4"/>
    <mergeCell ref="G5:I5"/>
    <mergeCell ref="G6:I6"/>
    <mergeCell ref="A10:H10"/>
  </mergeCells>
  <pageMargins left="0.78740157480314965" right="0.39370078740157483" top="0.39370078740157483" bottom="0.39370078740157483" header="0.31496062992125984" footer="0.31496062992125984"/>
  <pageSetup paperSize="9" scale="5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C23"/>
  <sheetViews>
    <sheetView tabSelected="1" view="pageBreakPreview" zoomScale="86" zoomScaleNormal="100" zoomScaleSheetLayoutView="86" workbookViewId="0">
      <selection activeCell="C19" sqref="C19"/>
    </sheetView>
  </sheetViews>
  <sheetFormatPr defaultRowHeight="15" x14ac:dyDescent="0.25"/>
  <cols>
    <col min="1" max="1" width="51" customWidth="1"/>
    <col min="2" max="2" width="64.5703125" customWidth="1"/>
    <col min="3" max="3" width="36.5703125" customWidth="1"/>
  </cols>
  <sheetData>
    <row r="1" spans="1:3" x14ac:dyDescent="0.25">
      <c r="A1" s="106"/>
      <c r="B1" s="106"/>
      <c r="C1" s="106"/>
    </row>
    <row r="2" spans="1:3" ht="18.75" x14ac:dyDescent="0.3">
      <c r="A2" s="119" t="s">
        <v>125</v>
      </c>
      <c r="B2" s="119"/>
      <c r="C2" s="119"/>
    </row>
    <row r="3" spans="1:3" ht="18.75" x14ac:dyDescent="0.3">
      <c r="A3" s="119" t="s">
        <v>0</v>
      </c>
      <c r="B3" s="119"/>
      <c r="C3" s="119"/>
    </row>
    <row r="4" spans="1:3" ht="18.75" x14ac:dyDescent="0.3">
      <c r="A4" s="119" t="s">
        <v>3</v>
      </c>
      <c r="B4" s="119"/>
      <c r="C4" s="119"/>
    </row>
    <row r="5" spans="1:3" ht="18.75" x14ac:dyDescent="0.3">
      <c r="A5" s="119" t="s">
        <v>1</v>
      </c>
      <c r="B5" s="119"/>
      <c r="C5" s="119"/>
    </row>
    <row r="6" spans="1:3" ht="18.75" x14ac:dyDescent="0.3">
      <c r="A6" s="119" t="s">
        <v>142</v>
      </c>
      <c r="B6" s="119"/>
      <c r="C6" s="119"/>
    </row>
    <row r="7" spans="1:3" ht="18.75" x14ac:dyDescent="0.3">
      <c r="A7" s="119" t="s">
        <v>137</v>
      </c>
      <c r="B7" s="119"/>
      <c r="C7" s="119"/>
    </row>
    <row r="8" spans="1:3" ht="18.75" x14ac:dyDescent="0.3">
      <c r="A8" s="25"/>
    </row>
    <row r="9" spans="1:3" ht="25.5" x14ac:dyDescent="0.35">
      <c r="A9" s="120" t="s">
        <v>139</v>
      </c>
      <c r="B9" s="120"/>
      <c r="C9" s="120"/>
    </row>
    <row r="10" spans="1:3" ht="18.75" x14ac:dyDescent="0.3">
      <c r="A10" s="1"/>
      <c r="B10" s="1"/>
      <c r="C10" s="2" t="s">
        <v>4</v>
      </c>
    </row>
    <row r="11" spans="1:3" ht="56.25" x14ac:dyDescent="0.25">
      <c r="A11" s="4" t="s">
        <v>106</v>
      </c>
      <c r="B11" s="5" t="s">
        <v>107</v>
      </c>
      <c r="C11" s="4" t="s">
        <v>12</v>
      </c>
    </row>
    <row r="12" spans="1:3" ht="37.5" x14ac:dyDescent="0.25">
      <c r="A12" s="49" t="s">
        <v>143</v>
      </c>
      <c r="B12" s="77" t="s">
        <v>144</v>
      </c>
      <c r="C12" s="4">
        <v>2411.1999999999998</v>
      </c>
    </row>
    <row r="13" spans="1:3" ht="33" customHeight="1" x14ac:dyDescent="0.3">
      <c r="A13" s="5"/>
      <c r="B13" s="50" t="s">
        <v>128</v>
      </c>
      <c r="C13" s="51"/>
    </row>
    <row r="14" spans="1:3" ht="32.25" customHeight="1" x14ac:dyDescent="0.3">
      <c r="A14" s="49" t="s">
        <v>108</v>
      </c>
      <c r="B14" s="52" t="s">
        <v>109</v>
      </c>
      <c r="C14" s="3">
        <v>2411.1999999999998</v>
      </c>
    </row>
    <row r="15" spans="1:3" ht="18.75" x14ac:dyDescent="0.3">
      <c r="A15" s="53" t="s">
        <v>110</v>
      </c>
      <c r="B15" s="52" t="s">
        <v>111</v>
      </c>
      <c r="C15" s="3">
        <v>5391.3</v>
      </c>
    </row>
    <row r="16" spans="1:3" ht="36.75" customHeight="1" x14ac:dyDescent="0.3">
      <c r="A16" s="53" t="s">
        <v>112</v>
      </c>
      <c r="B16" s="52" t="s">
        <v>113</v>
      </c>
      <c r="C16" s="3">
        <v>5391.3</v>
      </c>
    </row>
    <row r="17" spans="1:3" ht="44.25" customHeight="1" x14ac:dyDescent="0.3">
      <c r="A17" s="49" t="s">
        <v>114</v>
      </c>
      <c r="B17" s="52" t="s">
        <v>115</v>
      </c>
      <c r="C17" s="3">
        <v>5391.3</v>
      </c>
    </row>
    <row r="18" spans="1:3" ht="48.75" customHeight="1" x14ac:dyDescent="0.3">
      <c r="A18" s="53" t="s">
        <v>116</v>
      </c>
      <c r="B18" s="52" t="s">
        <v>117</v>
      </c>
      <c r="C18" s="3">
        <v>7802.5</v>
      </c>
    </row>
    <row r="19" spans="1:3" ht="18.75" x14ac:dyDescent="0.3">
      <c r="A19" s="53" t="s">
        <v>118</v>
      </c>
      <c r="B19" s="52" t="s">
        <v>119</v>
      </c>
      <c r="C19" s="3">
        <v>7802.5</v>
      </c>
    </row>
    <row r="20" spans="1:3" ht="37.5" x14ac:dyDescent="0.3">
      <c r="A20" s="49" t="s">
        <v>120</v>
      </c>
      <c r="B20" s="52" t="s">
        <v>121</v>
      </c>
      <c r="C20" s="3">
        <v>7802.5</v>
      </c>
    </row>
    <row r="21" spans="1:3" ht="18.75" x14ac:dyDescent="0.3">
      <c r="A21" s="26"/>
      <c r="B21" s="1"/>
      <c r="C21" s="1"/>
    </row>
    <row r="22" spans="1:3" ht="18.75" x14ac:dyDescent="0.3">
      <c r="A22" s="26" t="s">
        <v>2</v>
      </c>
      <c r="B22" s="1"/>
      <c r="C22" s="1"/>
    </row>
    <row r="23" spans="1:3" ht="18.75" x14ac:dyDescent="0.3">
      <c r="A23" s="109" t="s">
        <v>5</v>
      </c>
      <c r="B23" s="109"/>
      <c r="C23" s="109"/>
    </row>
  </sheetData>
  <mergeCells count="9">
    <mergeCell ref="A23:C23"/>
    <mergeCell ref="A1:C1"/>
    <mergeCell ref="A2:C2"/>
    <mergeCell ref="A3:C3"/>
    <mergeCell ref="A4:C4"/>
    <mergeCell ref="A5:C5"/>
    <mergeCell ref="A6:C6"/>
    <mergeCell ref="A7:C7"/>
    <mergeCell ref="A9:C9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 </vt:lpstr>
      <vt:lpstr> Приложение 2</vt:lpstr>
      <vt:lpstr>!Приложение 3</vt:lpstr>
      <vt:lpstr>Приложение 4</vt:lpstr>
      <vt:lpstr>Приложение 5</vt:lpstr>
      <vt:lpstr> Приложение 6</vt:lpstr>
      <vt:lpstr>' Приложение 2'!Заголовки_для_печати</vt:lpstr>
      <vt:lpstr>' Приложение 6'!Заголовки_для_печати</vt:lpstr>
      <vt:lpstr>'!Приложение 3'!Заголовки_для_печати</vt:lpstr>
      <vt:lpstr>'Приложение 1 '!Заголовки_для_печати</vt:lpstr>
      <vt:lpstr>'Приложение 4'!Заголовки_для_печати</vt:lpstr>
      <vt:lpstr>'Приложение 5'!Заголовки_для_печати</vt:lpstr>
      <vt:lpstr>' Приложение 2'!Область_печати</vt:lpstr>
      <vt:lpstr>'Приложение 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2024-04-03T07:10:40Z</dcterms:modified>
</cp:coreProperties>
</file>