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 tabRatio="805" activeTab="5"/>
  </bookViews>
  <sheets>
    <sheet name="Приложение 1" sheetId="17" r:id="rId1"/>
    <sheet name="Приложение 2" sheetId="16" r:id="rId2"/>
    <sheet name="Приложение 3" sheetId="12" r:id="rId3"/>
    <sheet name="Приложение 4" sheetId="13" r:id="rId4"/>
    <sheet name="Приложение 5" sheetId="14" r:id="rId5"/>
    <sheet name="Приложение 6" sheetId="15" r:id="rId6"/>
  </sheets>
  <definedNames>
    <definedName name="_Hlk514759394" localSheetId="4">'Приложение 5'!$B$90</definedName>
    <definedName name="_xlnm.Print_Titles" localSheetId="0">'Приложение 1'!$14:$14</definedName>
    <definedName name="_xlnm.Print_Titles" localSheetId="1">'Приложение 2'!$14:$14</definedName>
    <definedName name="_xlnm.Print_Titles" localSheetId="2">'Приложение 3'!$16:$17</definedName>
    <definedName name="_xlnm.Print_Titles" localSheetId="3">'Приложение 4'!$15:$16</definedName>
    <definedName name="_xlnm.Print_Titles" localSheetId="4">'Приложение 5'!$15:$16</definedName>
    <definedName name="_xlnm.Print_Titles" localSheetId="5">'Приложение 6'!$14:$14</definedName>
    <definedName name="_xlnm.Print_Area" localSheetId="0">'Приложение 1'!$A$1:$C$43</definedName>
    <definedName name="_xlnm.Print_Area" localSheetId="1">'Приложение 2'!$A$1:$B$34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6" l="1"/>
  <c r="C29" i="17"/>
  <c r="C33" i="17" s="1"/>
  <c r="H93" i="14"/>
  <c r="H92" i="14"/>
  <c r="H94" i="14"/>
  <c r="E61" i="12"/>
  <c r="E59" i="12"/>
  <c r="E56" i="12" s="1"/>
  <c r="H77" i="14"/>
  <c r="H112" i="14"/>
  <c r="H115" i="14"/>
  <c r="H35" i="14"/>
  <c r="H34" i="14" s="1"/>
  <c r="H33" i="14" s="1"/>
  <c r="H32" i="14" s="1"/>
  <c r="H30" i="14" l="1"/>
  <c r="H29" i="14" s="1"/>
  <c r="H28" i="14" s="1"/>
  <c r="H27" i="14" s="1"/>
  <c r="H26" i="14" s="1"/>
  <c r="H25" i="14" s="1"/>
  <c r="H23" i="14" l="1"/>
  <c r="H22" i="14" s="1"/>
  <c r="H21" i="14" s="1"/>
  <c r="H20" i="14" s="1"/>
  <c r="H19" i="14" s="1"/>
  <c r="H18" i="14" s="1"/>
  <c r="H17" i="14" s="1"/>
  <c r="D18" i="13" l="1"/>
  <c r="D17" i="13" s="1"/>
  <c r="E71" i="12"/>
  <c r="E70" i="12" s="1"/>
  <c r="E69" i="12" s="1"/>
  <c r="E65" i="12"/>
  <c r="E64" i="12" s="1"/>
  <c r="E63" i="12" s="1"/>
  <c r="E78" i="12"/>
  <c r="E82" i="12"/>
  <c r="E80" i="12"/>
  <c r="E57" i="12"/>
  <c r="E53" i="12"/>
  <c r="E52" i="12" s="1"/>
  <c r="E51" i="12" s="1"/>
  <c r="E49" i="12"/>
  <c r="E47" i="12"/>
  <c r="E45" i="12"/>
  <c r="E43" i="12"/>
  <c r="E41" i="12"/>
  <c r="E39" i="12"/>
  <c r="E30" i="12"/>
  <c r="E28" i="12"/>
  <c r="E24" i="12"/>
  <c r="E21" i="12"/>
  <c r="E20" i="12"/>
  <c r="E55" i="12" l="1"/>
  <c r="E23" i="12"/>
  <c r="E19" i="12" s="1"/>
  <c r="E75" i="12"/>
  <c r="E74" i="12" s="1"/>
  <c r="E38" i="12"/>
  <c r="E37" i="12" s="1"/>
  <c r="E36" i="12" l="1"/>
  <c r="E18" i="12" s="1"/>
</calcChain>
</file>

<file path=xl/sharedStrings.xml><?xml version="1.0" encoding="utf-8"?>
<sst xmlns="http://schemas.openxmlformats.org/spreadsheetml/2006/main" count="738" uniqueCount="235">
  <si>
    <t>к решению Совета</t>
  </si>
  <si>
    <t>Лабинского района</t>
  </si>
  <si>
    <t>Глава Харьковского сельского</t>
  </si>
  <si>
    <t xml:space="preserve">Харьковского сельского поселения </t>
  </si>
  <si>
    <t>от  24.12.2021 г.  № 86/39</t>
  </si>
  <si>
    <t xml:space="preserve">                                                                         «О местном бюджете на 2022 год"</t>
  </si>
  <si>
    <t>(тыс. рублей)</t>
  </si>
  <si>
    <t xml:space="preserve">поселения Лабинского района                                                        Е.А. Дубровин </t>
  </si>
  <si>
    <t>ВСЕГО</t>
  </si>
  <si>
    <t xml:space="preserve">Распределение бюджетных ассигнований 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</si>
  <si>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2022 год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</si>
  <si>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</si>
  <si>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</si>
  <si>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</si>
  <si>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</si>
  <si>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</si>
  <si>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</si>
  <si>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</si>
  <si>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</si>
  <si>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</si>
  <si>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</si>
  <si>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</si>
  <si>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</si>
  <si>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</si>
  <si>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</si>
  <si>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</si>
  <si>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</si>
  <si>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</si>
  <si>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</si>
  <si>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</si>
  <si>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</si>
  <si>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</si>
  <si>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 xml:space="preserve">  70 4 00 21040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</si>
  <si>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</si>
  <si>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</si>
  <si>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</si>
  <si>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</si>
  <si>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</si>
  <si>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</si>
  <si>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</si>
  <si>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</si>
  <si>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</si>
  <si>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</si>
  <si>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Муниципальные и ведомственные программы поселений</t>
  </si>
  <si>
    <t>80 1 00 00000</t>
  </si>
  <si>
    <t>Реализация мероприятий муниципальных и ведомственных программ поселений</t>
  </si>
  <si>
    <t>80 1 01 00000</t>
  </si>
  <si>
    <t>Ведомственная целевая  программа  «Повышение пожарной безопасности в Харьковском сельском поселении Лабинского района на 2022 год»</t>
  </si>
  <si>
    <t>80 1 01 12030</t>
  </si>
  <si>
    <t>Ведомственная целевая  программа  «Поддержка малого и среднего предпринимательства в  Харьковском  сельском  поселении Лабинского района на 2022 год»</t>
  </si>
  <si>
    <t>80 1 01 12050</t>
  </si>
  <si>
    <t>80 1 01 12060</t>
  </si>
  <si>
    <t>80 1 01 12090</t>
  </si>
  <si>
    <t>80 1 01 12120</t>
  </si>
  <si>
    <t>80 1 01 12180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</si>
  <si>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</si>
  <si>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</si>
  <si>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</si>
  <si>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</si>
  <si>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</si>
  <si>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</si>
  <si>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</si>
  <si>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</si>
  <si>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</si>
  <si>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</si>
  <si>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</si>
  <si>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</si>
  <si>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</si>
  <si>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</si>
  <si>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</si>
  <si>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</si>
  <si>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</si>
  <si>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</si>
  <si>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</si>
  <si>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</si>
  <si>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</si>
  <si>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</si>
  <si>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r>
      <t>Реализация мероприятий по отрасли культура (Библиотеки</t>
    </r>
    <r>
      <rPr>
        <sz val="14"/>
        <color theme="1"/>
        <rFont val="Times New Roman"/>
        <family val="1"/>
        <charset val="204"/>
      </rPr>
      <t>)</t>
    </r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</si>
  <si>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</si>
  <si>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</si>
  <si>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</si>
  <si>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</si>
  <si>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</si>
  <si>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Пенсионное обеспечение лиц, замещавших муниципальные должности и должности муниципальной службы в органах местного самоуправления</t>
  </si>
  <si>
    <t>80 9 09 12730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</si>
  <si>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</si>
  <si>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</si>
  <si>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</si>
  <si>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</si>
  <si>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80 0 09 60190</t>
  </si>
  <si>
    <t>80 9 09 60190</t>
  </si>
  <si>
    <t>Ведомственная целевая  программа  «Управление муниципальным имуществом Харьковского сельского поселения Лабинского района на 2022 год»</t>
  </si>
  <si>
    <t>Ведомственная целевая  программа  «Развитие и совершенствования системы гражданской обороны, защиты населения от ЧС природного и техногенного характера на  территории Харьковского сельского поселения Лабинского района на  2022 год»</t>
  </si>
  <si>
    <t>Отдельные мероприятия по непрограммным расходам</t>
  </si>
  <si>
    <t xml:space="preserve">Ведомственная целевая  программа  «Молодёжь Харьковского сельского  поселения  Лабинского района» на 2022 год»  </t>
  </si>
  <si>
    <t>Распределение бюджетных ассигнований по разделам и подразделам классификации расходов на 2022 год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</si>
  <si>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</si>
  <si>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</si>
  <si>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</si>
  <si>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</si>
  <si>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</si>
  <si>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</si>
  <si>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Внутренний финансовый контроль</t>
  </si>
  <si>
    <t>Резервные фонды</t>
  </si>
  <si>
    <t>Другие общегосударственные вопросы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</si>
  <si>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</si>
  <si>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</si>
  <si>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</si>
  <si>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</si>
  <si>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</si>
  <si>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</si>
  <si>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</si>
  <si>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</si>
  <si>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</si>
  <si>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</si>
  <si>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</si>
  <si>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</si>
  <si>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Культура</t>
  </si>
  <si>
    <t xml:space="preserve">Социальная политика </t>
  </si>
  <si>
    <t>Пенсионное обеспечение</t>
  </si>
  <si>
    <t>Ведомственная структура расходов местного бюджета на 2022 год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</si>
  <si>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</si>
  <si>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</si>
  <si>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</si>
  <si>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Другие общегосударственные расходы</t>
  </si>
  <si>
    <t>Расходы сельских  поселений</t>
  </si>
  <si>
    <r>
  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2022год</t>
    </r>
    <r>
      <rPr>
        <sz val="14"/>
        <color theme="1"/>
        <rFont val="Times New Roman"/>
        <family val="1"/>
        <charset val="204"/>
      </rPr>
      <t>»</t>
    </r>
  </si>
  <si>
    <t>Муниципальные и ведомственные целевые программы поселений</t>
  </si>
  <si>
    <t>Реализация мероприятий муниципальных и ведомственных целевых программ поселений</t>
  </si>
  <si>
    <t>Ведомственная целевая  программа «Развитие и совершенствования системы гражданской обороны, защиты населения от ЧС природного и техногенного характера на  территории Харьковского сельского поселения Лабинского района на  2022год»</t>
  </si>
  <si>
    <t>Другие вопросы в области национальной экономики</t>
  </si>
  <si>
    <t>Прочие мероприятия по благоустройству</t>
  </si>
  <si>
    <t xml:space="preserve">Молодежная политика </t>
  </si>
  <si>
    <t>Социальная политика</t>
  </si>
  <si>
    <t>Расходы поселений</t>
  </si>
  <si>
    <t>«О местном бюджете на 2022 год"</t>
  </si>
  <si>
    <t xml:space="preserve">Источники финансирования дефицита местного бюджета на 2022 год </t>
  </si>
  <si>
    <t xml:space="preserve">Код </t>
  </si>
  <si>
    <t>Наименование групп, подгрупп, статей, подстатей, элементов, программ (подпрограмм), кодов  экономической классификации  доходов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</si>
  <si>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</si>
  <si>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</si>
  <si>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</si>
  <si>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</si>
  <si>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</si>
  <si>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</si>
  <si>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</si>
  <si>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</si>
  <si>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</si>
  <si>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</si>
  <si>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000 01 05 02 01 00 0000 600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</si>
  <si>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</si>
  <si>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</si>
  <si>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</si>
  <si>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 год»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</si>
  <si>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</si>
  <si>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</si>
  <si>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</si>
  <si>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</si>
  <si>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</si>
  <si>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</si>
  <si>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</si>
  <si>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</si>
  <si>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</si>
  <si>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</si>
  <si>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</si>
  <si>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</si>
  <si>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07</t>
  </si>
  <si>
    <t>08</t>
  </si>
  <si>
    <t xml:space="preserve">Источники внутреннего финансирования дефицитов бюджетов, всего </t>
  </si>
  <si>
    <t>в том числе :</t>
  </si>
  <si>
    <t>000 01 00 00 00 00 0000 000</t>
  </si>
  <si>
    <t>Приложение №1</t>
  </si>
  <si>
    <t xml:space="preserve">к решению Совета Харьковского </t>
  </si>
  <si>
    <t>"Приложение 3</t>
  </si>
  <si>
    <t>к решению Совета Харьковского</t>
  </si>
  <si>
    <t>"Приложение 4</t>
  </si>
  <si>
    <t>Приложение №2</t>
  </si>
  <si>
    <t>Приложение №3</t>
  </si>
  <si>
    <t>Приложение №4</t>
  </si>
  <si>
    <t>Код</t>
  </si>
  <si>
    <t>Наименование дохода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</si>
  <si>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</si>
  <si>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</si>
  <si>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</si>
  <si>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</si>
  <si>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</si>
  <si>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1 03 02000 01 0000 110</t>
  </si>
  <si>
    <t>Акцизы по подакцизным товарам (продукции), производимым на территории Российской Федерации, в том числе: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</si>
  <si>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бюджеты.</t>
  </si>
  <si>
    <t>1 05 03000 01 0000 110</t>
  </si>
  <si>
    <t>Единый сельскохозяйственный налог*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</si>
  <si>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</si>
  <si>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</si>
  <si>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</si>
  <si>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</si>
  <si>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</si>
  <si>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</si>
  <si>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</si>
  <si>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</si>
  <si>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113 02995 10 0000 130</t>
  </si>
  <si>
    <t>Прочие доходы от компенсации затрат бюджетов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</si>
  <si>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</si>
  <si>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</si>
  <si>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</si>
  <si>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</si>
  <si>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</si>
  <si>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</si>
  <si>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</si>
  <si>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</si>
  <si>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r>
      <t xml:space="preserve">                                               </t>
    </r>
    <r>
      <rPr>
        <b/>
        <sz val="14"/>
        <color theme="1"/>
        <rFont val="Times New Roman"/>
        <family val="1"/>
        <charset val="204"/>
      </rPr>
      <t>Всего доходов</t>
    </r>
  </si>
  <si>
    <t xml:space="preserve">1 03 02230 01 0000 110     </t>
  </si>
  <si>
    <t xml:space="preserve">1 03 02240 01 0000 110     </t>
  </si>
  <si>
    <t xml:space="preserve">1 03 02250 01 0000 110     </t>
  </si>
  <si>
    <t>1 03 02260 01 0000 110</t>
  </si>
  <si>
    <t xml:space="preserve">Объем поступлений доходов в  местный бюджет по кодам видов (подвидов) доходов на 2022 год </t>
  </si>
  <si>
    <t>80 3 03 60390</t>
  </si>
  <si>
    <t>Поощрение победителей краевого конкурса на звание "Лучший орган территориального общественного самоуправления"</t>
  </si>
  <si>
    <t>Наименование межбюджетных трансфертов</t>
  </si>
  <si>
    <t>Краевая дотация на выравнивание уровня бюджетной обеспеченности</t>
  </si>
  <si>
    <t>Районный фонд финансовой поддержки поселений в том числе:</t>
  </si>
  <si>
    <t>- Дотации бюджетам сельских поселений на выравнивание бюджетной обеспеченности</t>
  </si>
  <si>
    <t>Субвенции бюджету поселения</t>
  </si>
  <si>
    <t>в том числе:</t>
  </si>
  <si>
    <t>- исполнение государственных полномочий по первичному воинскому учету</t>
  </si>
  <si>
    <t>-осуществление поселениями государственных полномочий по образованию и организации деятельности административных комиссий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</si>
  <si>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</si>
  <si>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Межбюджетные трансферты, получаемые из других бюджетов 
в 2022 году
</t>
  </si>
  <si>
    <t>"Приложение 5</t>
  </si>
  <si>
    <t>"Приложение 6</t>
  </si>
  <si>
    <t>"Приложение 1</t>
  </si>
  <si>
    <t>"Приложение 2</t>
  </si>
  <si>
    <t>Прочие дотации бюджетам сельских поселений</t>
  </si>
  <si>
    <t>сельского поселения Лабинского района от 26.05.2022  № 102/44</t>
  </si>
  <si>
    <t>сельского поселения Лабинского района  от 26.05.2022 № 102/44</t>
  </si>
  <si>
    <t>сельского поселения Лабинского района от 26.05.2022 № 102/44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</si>
</sst>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justify"/>
    </xf>
    <xf numFmtId="0" fontId="12" fillId="0" borderId="0" xfId="0" applyFont="1"/>
    <xf numFmtId="0" fontId="1" fillId="0" borderId="0" xfId="0" applyFont="1"/>
    <xf numFmtId="0" fontId="7" fillId="0" borderId="0" xfId="0" applyFont="1"/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top" wrapText="1"/>
    </xf>
    <xf numFmtId="49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center" wrapText="1"/>
    </xf>
    <xf numFmtId="0" fontId="15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13" fillId="5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justify" wrapText="1"/>
    </xf>
    <xf numFmtId="0" fontId="14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3" fillId="6" borderId="1" xfId="0" applyFont="1" applyFill="1" applyBorder="1" applyAlignment="1">
      <alignment horizontal="justify" vertical="top" wrapText="1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6" borderId="0" xfId="0" applyFont="1" applyFill="1" applyAlignment="1"/>
    <xf numFmtId="0" fontId="1" fillId="6" borderId="0" xfId="0" applyFont="1" applyFill="1" applyAlignment="1">
      <alignment horizontal="right"/>
    </xf>
    <xf numFmtId="164" fontId="2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1" fillId="6" borderId="0" xfId="0" applyFont="1" applyFill="1" applyAlignment="1">
      <alignment horizontal="right"/>
    </xf>
    <xf numFmtId="0" fontId="10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7"/>
  <sheetViews>
    <sheetView view="pageBreakPreview" zoomScale="86" zoomScaleNormal="100" zoomScaleSheetLayoutView="86" workbookViewId="0">
      <selection activeCell="A3" sqref="A3:C3"/>
    </sheetView>
  </sheetViews>
  <sheetFormatPr defaultRowHeight="15" x14ac:dyDescent="0.25"/>
  <cols>
    <col min="1" max="1" width="51" customWidth="1"/>
    <col min="2" max="2" width="64.5703125" customWidth="1"/>
    <col min="3" max="3" width="36.5703125" customWidth="1"/>
  </cols>
  <sheetData>
    <row r="1" spans="1:3" ht="18.75" x14ac:dyDescent="0.3">
      <c r="A1" s="151"/>
      <c r="B1" s="201" t="s">
        <v>171</v>
      </c>
      <c r="C1" s="201"/>
    </row>
    <row r="2" spans="1:3" ht="18.75" x14ac:dyDescent="0.3">
      <c r="A2" s="151"/>
      <c r="B2" s="201" t="s">
        <v>174</v>
      </c>
      <c r="C2" s="201"/>
    </row>
    <row r="3" spans="1:3" ht="18.75" x14ac:dyDescent="0.3">
      <c r="A3" s="201" t="s">
        <v>232</v>
      </c>
      <c r="B3" s="201"/>
      <c r="C3" s="201"/>
    </row>
    <row r="4" spans="1:3" x14ac:dyDescent="0.25">
      <c r="A4" s="202"/>
      <c r="B4" s="202"/>
      <c r="C4" s="202"/>
    </row>
    <row r="5" spans="1:3" ht="18.75" x14ac:dyDescent="0.3">
      <c r="A5" s="193" t="s">
        <v>229</v>
      </c>
      <c r="B5" s="193"/>
      <c r="C5" s="193"/>
    </row>
    <row r="6" spans="1:3" ht="18.75" x14ac:dyDescent="0.3">
      <c r="A6" s="193" t="s">
        <v>0</v>
      </c>
      <c r="B6" s="193"/>
      <c r="C6" s="193"/>
    </row>
    <row r="7" spans="1:3" ht="18.75" x14ac:dyDescent="0.3">
      <c r="A7" s="193" t="s">
        <v>3</v>
      </c>
      <c r="B7" s="193"/>
      <c r="C7" s="193"/>
    </row>
    <row r="8" spans="1:3" ht="18.75" x14ac:dyDescent="0.3">
      <c r="A8" s="193" t="s">
        <v>1</v>
      </c>
      <c r="B8" s="193"/>
      <c r="C8" s="193"/>
    </row>
    <row r="9" spans="1:3" ht="18.75" x14ac:dyDescent="0.3">
      <c r="A9" s="193" t="s">
        <v>4</v>
      </c>
      <c r="B9" s="193"/>
      <c r="C9" s="193"/>
    </row>
    <row r="10" spans="1:3" ht="18.75" x14ac:dyDescent="0.3">
      <c r="A10" s="193" t="s">
        <v>5</v>
      </c>
      <c r="B10" s="193"/>
      <c r="C10" s="193"/>
    </row>
    <row r="11" spans="1:3" ht="18.75" x14ac:dyDescent="0.3">
      <c r="A11" s="154"/>
    </row>
    <row r="12" spans="1:3" ht="47.25" customHeight="1" x14ac:dyDescent="0.35">
      <c r="A12" s="194" t="s">
        <v>214</v>
      </c>
      <c r="B12" s="194"/>
      <c r="C12" s="194"/>
    </row>
    <row r="13" spans="1:3" ht="18.75" x14ac:dyDescent="0.3">
      <c r="C13" s="5" t="s">
        <v>6</v>
      </c>
    </row>
    <row r="14" spans="1:3" ht="18.75" x14ac:dyDescent="0.25">
      <c r="A14" s="27" t="s">
        <v>179</v>
      </c>
      <c r="B14" s="27" t="s">
        <v>180</v>
      </c>
      <c r="C14" s="27" t="s">
        <v>181</v>
      </c>
    </row>
    <row r="15" spans="1:3" ht="18.75" x14ac:dyDescent="0.25">
      <c r="A15" s="27">
        <v>1</v>
      </c>
      <c r="B15" s="27">
        <v>2</v>
      </c>
      <c r="C15" s="27">
        <v>3</v>
      </c>
    </row>
    <row r="16" spans="1:3" ht="55.5" customHeight="1" x14ac:dyDescent="0.25">
      <c r="A16" s="144" t="s">
        <v>182</v>
      </c>
      <c r="B16" s="143" t="s">
        <v>183</v>
      </c>
      <c r="C16" s="144">
        <v>3147.1</v>
      </c>
    </row>
    <row r="17" spans="1:3" ht="33" customHeight="1" x14ac:dyDescent="0.25">
      <c r="A17" s="27" t="s">
        <v>184</v>
      </c>
      <c r="B17" s="145" t="s">
        <v>185</v>
      </c>
      <c r="C17" s="27">
        <v>250.5</v>
      </c>
    </row>
    <row r="18" spans="1:3" ht="56.25" x14ac:dyDescent="0.25">
      <c r="A18" s="148" t="s">
        <v>186</v>
      </c>
      <c r="B18" s="145" t="s">
        <v>187</v>
      </c>
      <c r="C18" s="27">
        <v>741.4</v>
      </c>
    </row>
    <row r="19" spans="1:3" ht="45" customHeight="1" x14ac:dyDescent="0.25">
      <c r="A19" s="148" t="s">
        <v>210</v>
      </c>
      <c r="B19" s="195" t="s">
        <v>188</v>
      </c>
      <c r="C19" s="198">
        <v>741.4</v>
      </c>
    </row>
    <row r="20" spans="1:3" ht="40.5" customHeight="1" x14ac:dyDescent="0.25">
      <c r="A20" s="149" t="s">
        <v>211</v>
      </c>
      <c r="B20" s="196"/>
      <c r="C20" s="199"/>
    </row>
    <row r="21" spans="1:3" ht="45.75" customHeight="1" x14ac:dyDescent="0.25">
      <c r="A21" s="149" t="s">
        <v>212</v>
      </c>
      <c r="B21" s="196"/>
      <c r="C21" s="199"/>
    </row>
    <row r="22" spans="1:3" ht="40.5" customHeight="1" x14ac:dyDescent="0.25">
      <c r="A22" s="150" t="s">
        <v>213</v>
      </c>
      <c r="B22" s="197"/>
      <c r="C22" s="200"/>
    </row>
    <row r="23" spans="1:3" ht="36.75" customHeight="1" x14ac:dyDescent="0.25">
      <c r="A23" s="150" t="s">
        <v>189</v>
      </c>
      <c r="B23" s="145" t="s">
        <v>190</v>
      </c>
      <c r="C23" s="27">
        <v>730</v>
      </c>
    </row>
    <row r="24" spans="1:3" ht="61.5" customHeight="1" x14ac:dyDescent="0.25">
      <c r="A24" s="27" t="s">
        <v>191</v>
      </c>
      <c r="B24" s="145" t="s">
        <v>192</v>
      </c>
      <c r="C24" s="27">
        <v>30</v>
      </c>
    </row>
    <row r="25" spans="1:3" ht="48.75" customHeight="1" x14ac:dyDescent="0.25">
      <c r="A25" s="27" t="s">
        <v>193</v>
      </c>
      <c r="B25" s="145" t="s">
        <v>194</v>
      </c>
      <c r="C25" s="27">
        <v>1080</v>
      </c>
    </row>
    <row r="26" spans="1:3" ht="131.25" x14ac:dyDescent="0.25">
      <c r="A26" s="27" t="s">
        <v>195</v>
      </c>
      <c r="B26" s="145" t="s">
        <v>196</v>
      </c>
      <c r="C26" s="27">
        <v>275.2</v>
      </c>
    </row>
    <row r="27" spans="1:3" ht="86.25" x14ac:dyDescent="0.25">
      <c r="A27" s="27" t="s">
        <v>197</v>
      </c>
      <c r="B27" s="146" t="s">
        <v>198</v>
      </c>
      <c r="C27" s="27">
        <v>31</v>
      </c>
    </row>
    <row r="28" spans="1:3" ht="34.5" x14ac:dyDescent="0.25">
      <c r="A28" s="27" t="s">
        <v>199</v>
      </c>
      <c r="B28" s="146" t="s">
        <v>200</v>
      </c>
      <c r="C28" s="27">
        <v>9</v>
      </c>
    </row>
    <row r="29" spans="1:3" ht="37.5" x14ac:dyDescent="0.25">
      <c r="A29" s="144" t="s">
        <v>201</v>
      </c>
      <c r="B29" s="143" t="s">
        <v>202</v>
      </c>
      <c r="C29" s="144">
        <f>C30+C31+C32</f>
        <v>1536.3</v>
      </c>
    </row>
    <row r="30" spans="1:3" ht="34.5" x14ac:dyDescent="0.25">
      <c r="A30" s="144" t="s">
        <v>203</v>
      </c>
      <c r="B30" s="147" t="s">
        <v>204</v>
      </c>
      <c r="C30" s="144">
        <v>1425.8</v>
      </c>
    </row>
    <row r="31" spans="1:3" ht="37.5" x14ac:dyDescent="0.25">
      <c r="A31" s="144" t="s">
        <v>205</v>
      </c>
      <c r="B31" s="143" t="s">
        <v>206</v>
      </c>
      <c r="C31" s="144">
        <v>102.3</v>
      </c>
    </row>
    <row r="32" spans="1:3" ht="18.75" x14ac:dyDescent="0.25">
      <c r="A32" s="144" t="s">
        <v>207</v>
      </c>
      <c r="B32" s="143" t="s">
        <v>208</v>
      </c>
      <c r="C32" s="144">
        <v>8.1999999999999993</v>
      </c>
    </row>
    <row r="33" spans="1:4" ht="18.75" customHeight="1" x14ac:dyDescent="0.25">
      <c r="A33" s="190" t="s">
        <v>209</v>
      </c>
      <c r="B33" s="191"/>
      <c r="C33" s="144">
        <f>C16+C29</f>
        <v>4683.3999999999996</v>
      </c>
    </row>
    <row r="36" spans="1:4" ht="18.75" x14ac:dyDescent="0.3">
      <c r="A36" s="192" t="s">
        <v>2</v>
      </c>
      <c r="B36" s="192"/>
    </row>
    <row r="37" spans="1:4" ht="18.75" x14ac:dyDescent="0.3">
      <c r="A37" s="2" t="s">
        <v>7</v>
      </c>
      <c r="B37" s="2"/>
      <c r="C37" s="2"/>
      <c r="D37" s="2"/>
    </row>
  </sheetData>
  <mergeCells count="15">
    <mergeCell ref="A6:C6"/>
    <mergeCell ref="B1:C1"/>
    <mergeCell ref="B2:C2"/>
    <mergeCell ref="A3:C3"/>
    <mergeCell ref="A4:C4"/>
    <mergeCell ref="A5:C5"/>
    <mergeCell ref="A33:B33"/>
    <mergeCell ref="A36:B36"/>
    <mergeCell ref="A7:C7"/>
    <mergeCell ref="A8:C8"/>
    <mergeCell ref="A9:C9"/>
    <mergeCell ref="A10:C10"/>
    <mergeCell ref="A12:C12"/>
    <mergeCell ref="B19:B22"/>
    <mergeCell ref="C19:C22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28"/>
  <sheetViews>
    <sheetView view="pageBreakPreview" zoomScale="86" zoomScaleNormal="100" zoomScaleSheetLayoutView="86" workbookViewId="0">
      <selection activeCell="B5" sqref="B5"/>
    </sheetView>
  </sheetViews>
  <sheetFormatPr defaultRowHeight="15" x14ac:dyDescent="0.25"/>
  <cols>
    <col min="1" max="1" width="88.42578125" customWidth="1"/>
    <col min="2" max="2" width="64.5703125" customWidth="1"/>
  </cols>
  <sheetData>
    <row r="1" spans="1:2" ht="18.75" x14ac:dyDescent="0.3">
      <c r="A1" s="141"/>
      <c r="B1" s="152" t="s">
        <v>171</v>
      </c>
    </row>
    <row r="2" spans="1:2" ht="18.75" x14ac:dyDescent="0.3">
      <c r="A2" s="141"/>
      <c r="B2" s="152" t="s">
        <v>174</v>
      </c>
    </row>
    <row r="3" spans="1:2" ht="37.5" x14ac:dyDescent="0.3">
      <c r="B3" s="186" t="s">
        <v>233</v>
      </c>
    </row>
    <row r="4" spans="1:2" x14ac:dyDescent="0.25">
      <c r="A4" s="202"/>
      <c r="B4" s="202"/>
    </row>
    <row r="5" spans="1:2" ht="18.75" x14ac:dyDescent="0.3">
      <c r="A5" s="187"/>
      <c r="B5" s="188" t="s">
        <v>230</v>
      </c>
    </row>
    <row r="6" spans="1:2" ht="18.75" x14ac:dyDescent="0.3">
      <c r="A6" s="187"/>
      <c r="B6" s="188" t="s">
        <v>0</v>
      </c>
    </row>
    <row r="7" spans="1:2" ht="18.75" x14ac:dyDescent="0.3">
      <c r="A7" s="187"/>
      <c r="B7" s="188" t="s">
        <v>3</v>
      </c>
    </row>
    <row r="8" spans="1:2" ht="18.75" x14ac:dyDescent="0.3">
      <c r="A8" s="187"/>
      <c r="B8" s="188" t="s">
        <v>1</v>
      </c>
    </row>
    <row r="9" spans="1:2" ht="18.75" x14ac:dyDescent="0.3">
      <c r="A9" s="187"/>
      <c r="B9" s="188" t="s">
        <v>4</v>
      </c>
    </row>
    <row r="10" spans="1:2" ht="18.75" x14ac:dyDescent="0.3">
      <c r="A10" s="187"/>
      <c r="B10" s="188" t="s">
        <v>5</v>
      </c>
    </row>
    <row r="11" spans="1:2" ht="18.75" x14ac:dyDescent="0.3">
      <c r="A11" s="142"/>
      <c r="B11" s="153"/>
    </row>
    <row r="12" spans="1:2" ht="84.75" customHeight="1" x14ac:dyDescent="0.35">
      <c r="A12" s="194" t="s">
        <v>226</v>
      </c>
      <c r="B12" s="194"/>
    </row>
    <row r="13" spans="1:2" ht="18.75" x14ac:dyDescent="0.3">
      <c r="B13" s="151" t="s">
        <v>6</v>
      </c>
    </row>
    <row r="14" spans="1:2" ht="15.75" x14ac:dyDescent="0.25">
      <c r="A14" s="182" t="s">
        <v>217</v>
      </c>
      <c r="B14" s="182" t="s">
        <v>181</v>
      </c>
    </row>
    <row r="15" spans="1:2" ht="15.75" x14ac:dyDescent="0.25">
      <c r="A15" s="183" t="s">
        <v>8</v>
      </c>
      <c r="B15" s="189">
        <f>B16+B17+B18+B20+B24</f>
        <v>1536.3</v>
      </c>
    </row>
    <row r="16" spans="1:2" ht="15.75" x14ac:dyDescent="0.25">
      <c r="A16" s="185" t="s">
        <v>218</v>
      </c>
      <c r="B16" s="189">
        <v>1179</v>
      </c>
    </row>
    <row r="17" spans="1:3" ht="55.5" customHeight="1" x14ac:dyDescent="0.25">
      <c r="A17" s="185" t="s">
        <v>231</v>
      </c>
      <c r="B17" s="189">
        <v>212.5</v>
      </c>
    </row>
    <row r="18" spans="1:3" ht="33" customHeight="1" x14ac:dyDescent="0.25">
      <c r="A18" s="185" t="s">
        <v>219</v>
      </c>
      <c r="B18" s="184">
        <v>34.299999999999997</v>
      </c>
    </row>
    <row r="19" spans="1:3" ht="31.5" x14ac:dyDescent="0.25">
      <c r="A19" s="185" t="s">
        <v>220</v>
      </c>
      <c r="B19" s="182">
        <v>34.299999999999997</v>
      </c>
    </row>
    <row r="20" spans="1:3" ht="45" customHeight="1" x14ac:dyDescent="0.25">
      <c r="A20" s="185" t="s">
        <v>221</v>
      </c>
      <c r="B20" s="184">
        <v>102.3</v>
      </c>
    </row>
    <row r="21" spans="1:3" ht="40.5" customHeight="1" x14ac:dyDescent="0.25">
      <c r="A21" s="185" t="s">
        <v>222</v>
      </c>
      <c r="B21" s="182"/>
    </row>
    <row r="22" spans="1:3" ht="45.75" customHeight="1" x14ac:dyDescent="0.25">
      <c r="A22" s="185" t="s">
        <v>223</v>
      </c>
      <c r="B22" s="182">
        <v>98.5</v>
      </c>
    </row>
    <row r="23" spans="1:3" ht="45" customHeight="1" x14ac:dyDescent="0.25">
      <c r="A23" s="185" t="s">
        <v>224</v>
      </c>
      <c r="B23" s="182">
        <v>3.8</v>
      </c>
    </row>
    <row r="24" spans="1:3" ht="85.5" customHeight="1" x14ac:dyDescent="0.25">
      <c r="A24" s="185" t="s">
        <v>225</v>
      </c>
      <c r="B24" s="184">
        <v>8.1999999999999993</v>
      </c>
    </row>
    <row r="27" spans="1:3" ht="18.75" x14ac:dyDescent="0.3">
      <c r="A27" s="192" t="s">
        <v>2</v>
      </c>
      <c r="B27" s="192"/>
    </row>
    <row r="28" spans="1:3" ht="18.75" x14ac:dyDescent="0.3">
      <c r="A28" s="2" t="s">
        <v>7</v>
      </c>
      <c r="B28" s="2"/>
      <c r="C28" s="2"/>
    </row>
  </sheetData>
  <mergeCells count="3">
    <mergeCell ref="A27:B27"/>
    <mergeCell ref="A12:B12"/>
    <mergeCell ref="A4:B4"/>
  </mergeCells>
  <pageMargins left="0.78740157480314965" right="0.39370078740157483" top="0.39370078740157483" bottom="0.39370078740157483" header="0.31496062992125984" footer="0.31496062992125984"/>
  <pageSetup paperSize="9" scale="4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87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12.7109375" customWidth="1"/>
    <col min="2" max="2" width="73.85546875" customWidth="1"/>
    <col min="3" max="3" width="23.85546875" customWidth="1"/>
    <col min="4" max="4" width="17.85546875" customWidth="1"/>
    <col min="5" max="5" width="17.7109375" customWidth="1"/>
  </cols>
  <sheetData>
    <row r="1" spans="1:6" ht="18.75" x14ac:dyDescent="0.3">
      <c r="A1" s="201" t="s">
        <v>171</v>
      </c>
      <c r="B1" s="201"/>
      <c r="C1" s="201"/>
      <c r="D1" s="201"/>
      <c r="E1" s="201"/>
      <c r="F1" s="201"/>
    </row>
    <row r="2" spans="1:6" ht="18.75" x14ac:dyDescent="0.3">
      <c r="A2" s="203" t="s">
        <v>172</v>
      </c>
      <c r="B2" s="204"/>
      <c r="C2" s="204"/>
      <c r="D2" s="204"/>
      <c r="E2" s="204"/>
      <c r="F2" s="204"/>
    </row>
    <row r="3" spans="1:6" ht="18.75" x14ac:dyDescent="0.3">
      <c r="A3" s="110"/>
      <c r="B3" s="110"/>
      <c r="C3" s="203" t="s">
        <v>232</v>
      </c>
      <c r="D3" s="204"/>
      <c r="E3" s="204"/>
      <c r="F3" s="204"/>
    </row>
    <row r="4" spans="1:6" ht="18.75" x14ac:dyDescent="0.3">
      <c r="A4" s="111"/>
      <c r="B4" s="111"/>
      <c r="C4" s="111"/>
      <c r="D4" s="111"/>
      <c r="E4" s="111"/>
      <c r="F4" s="111"/>
    </row>
    <row r="5" spans="1:6" ht="18.75" x14ac:dyDescent="0.3">
      <c r="C5" s="2"/>
      <c r="D5" s="203" t="s">
        <v>173</v>
      </c>
      <c r="E5" s="203"/>
      <c r="F5" s="203"/>
    </row>
    <row r="6" spans="1:6" ht="18.75" x14ac:dyDescent="0.3">
      <c r="C6" s="2"/>
      <c r="D6" s="203" t="s">
        <v>0</v>
      </c>
      <c r="E6" s="203"/>
      <c r="F6" s="203"/>
    </row>
    <row r="7" spans="1:6" ht="18.75" x14ac:dyDescent="0.3">
      <c r="C7" s="2"/>
      <c r="D7" s="203" t="s">
        <v>3</v>
      </c>
      <c r="E7" s="203"/>
      <c r="F7" s="203"/>
    </row>
    <row r="8" spans="1:6" ht="18.75" x14ac:dyDescent="0.3">
      <c r="C8" s="2"/>
      <c r="D8" s="203" t="s">
        <v>1</v>
      </c>
      <c r="E8" s="203"/>
      <c r="F8" s="203"/>
    </row>
    <row r="9" spans="1:6" ht="18.75" x14ac:dyDescent="0.3">
      <c r="C9" s="2"/>
      <c r="D9" s="203" t="s">
        <v>4</v>
      </c>
      <c r="E9" s="203"/>
      <c r="F9" s="203"/>
    </row>
    <row r="10" spans="1:6" ht="18.75" x14ac:dyDescent="0.3">
      <c r="C10" s="2"/>
      <c r="D10" s="203" t="s">
        <v>5</v>
      </c>
      <c r="E10" s="203"/>
      <c r="F10" s="203"/>
    </row>
    <row r="12" spans="1:6" ht="15" customHeight="1" x14ac:dyDescent="0.3">
      <c r="A12" s="206" t="s">
        <v>9</v>
      </c>
      <c r="B12" s="206"/>
      <c r="C12" s="206"/>
      <c r="D12" s="206"/>
      <c r="E12" s="206"/>
    </row>
    <row r="13" spans="1:6" ht="44.25" customHeight="1" x14ac:dyDescent="0.3">
      <c r="A13" s="205" t="s">
        <v>10</v>
      </c>
      <c r="B13" s="205"/>
      <c r="C13" s="205"/>
      <c r="D13" s="205"/>
      <c r="E13" s="205"/>
    </row>
    <row r="15" spans="1:6" ht="18.75" x14ac:dyDescent="0.3">
      <c r="E15" s="9" t="s">
        <v>6</v>
      </c>
    </row>
    <row r="16" spans="1:6" ht="18.75" x14ac:dyDescent="0.3">
      <c r="A16" s="4" t="s">
        <v>11</v>
      </c>
      <c r="B16" s="4" t="s">
        <v>12</v>
      </c>
      <c r="C16" s="10" t="s">
        <v>13</v>
      </c>
      <c r="D16" s="4" t="s">
        <v>14</v>
      </c>
      <c r="E16" s="10" t="s">
        <v>15</v>
      </c>
    </row>
    <row r="17" spans="1:5" ht="18.75" x14ac:dyDescent="0.3">
      <c r="A17" s="4">
        <v>1</v>
      </c>
      <c r="B17" s="4">
        <v>2</v>
      </c>
      <c r="C17" s="4">
        <v>3</v>
      </c>
      <c r="D17" s="10">
        <v>4</v>
      </c>
      <c r="E17" s="4">
        <v>5</v>
      </c>
    </row>
    <row r="18" spans="1:5" ht="18.75" x14ac:dyDescent="0.3">
      <c r="A18" s="4"/>
      <c r="B18" s="4" t="s">
        <v>16</v>
      </c>
      <c r="C18" s="27"/>
      <c r="D18" s="22"/>
      <c r="E18" s="102">
        <f>E19+E32+E36</f>
        <v>6678.6</v>
      </c>
    </row>
    <row r="19" spans="1:5" ht="37.5" x14ac:dyDescent="0.3">
      <c r="A19" s="49"/>
      <c r="B19" s="50" t="s">
        <v>17</v>
      </c>
      <c r="C19" s="51" t="s">
        <v>18</v>
      </c>
      <c r="D19" s="52"/>
      <c r="E19" s="53">
        <f>E20+E23</f>
        <v>3356.6</v>
      </c>
    </row>
    <row r="20" spans="1:5" ht="37.5" x14ac:dyDescent="0.3">
      <c r="A20" s="4"/>
      <c r="B20" s="38" t="s">
        <v>19</v>
      </c>
      <c r="C20" s="30" t="s">
        <v>20</v>
      </c>
      <c r="D20" s="18"/>
      <c r="E20" s="43">
        <f>E22</f>
        <v>871.1</v>
      </c>
    </row>
    <row r="21" spans="1:5" ht="37.5" x14ac:dyDescent="0.3">
      <c r="A21" s="4"/>
      <c r="B21" s="38" t="s">
        <v>21</v>
      </c>
      <c r="C21" s="30" t="s">
        <v>22</v>
      </c>
      <c r="D21" s="18"/>
      <c r="E21" s="43">
        <f>E22</f>
        <v>871.1</v>
      </c>
    </row>
    <row r="22" spans="1:5" ht="75" x14ac:dyDescent="0.3">
      <c r="A22" s="4"/>
      <c r="B22" s="39" t="s">
        <v>23</v>
      </c>
      <c r="C22" s="30" t="s">
        <v>22</v>
      </c>
      <c r="D22" s="18">
        <v>100</v>
      </c>
      <c r="E22" s="43">
        <v>871.1</v>
      </c>
    </row>
    <row r="23" spans="1:5" ht="48.75" customHeight="1" x14ac:dyDescent="0.3">
      <c r="A23" s="4"/>
      <c r="B23" s="40" t="s">
        <v>24</v>
      </c>
      <c r="C23" s="45" t="s">
        <v>25</v>
      </c>
      <c r="D23" s="32"/>
      <c r="E23" s="44">
        <f>E24+E28+E30</f>
        <v>2485.5</v>
      </c>
    </row>
    <row r="24" spans="1:5" ht="37.5" x14ac:dyDescent="0.3">
      <c r="A24" s="4"/>
      <c r="B24" s="41" t="s">
        <v>21</v>
      </c>
      <c r="C24" s="30" t="s">
        <v>26</v>
      </c>
      <c r="D24" s="18"/>
      <c r="E24" s="43">
        <f>SUM(E25:E27)</f>
        <v>2475.3000000000002</v>
      </c>
    </row>
    <row r="25" spans="1:5" ht="75" x14ac:dyDescent="0.3">
      <c r="A25" s="4"/>
      <c r="B25" s="112" t="s">
        <v>23</v>
      </c>
      <c r="C25" s="113" t="s">
        <v>26</v>
      </c>
      <c r="D25" s="114">
        <v>100</v>
      </c>
      <c r="E25" s="118">
        <v>2013.9</v>
      </c>
    </row>
    <row r="26" spans="1:5" ht="37.5" x14ac:dyDescent="0.3">
      <c r="A26" s="4"/>
      <c r="B26" s="38" t="s">
        <v>27</v>
      </c>
      <c r="C26" s="30" t="s">
        <v>26</v>
      </c>
      <c r="D26" s="18">
        <v>200</v>
      </c>
      <c r="E26" s="43">
        <v>454.4</v>
      </c>
    </row>
    <row r="27" spans="1:5" ht="18.75" x14ac:dyDescent="0.3">
      <c r="A27" s="4"/>
      <c r="B27" s="38" t="s">
        <v>28</v>
      </c>
      <c r="C27" s="30" t="s">
        <v>26</v>
      </c>
      <c r="D27" s="18">
        <v>800</v>
      </c>
      <c r="E27" s="43">
        <v>7</v>
      </c>
    </row>
    <row r="28" spans="1:5" ht="37.5" x14ac:dyDescent="0.3">
      <c r="A28" s="4"/>
      <c r="B28" s="38" t="s">
        <v>29</v>
      </c>
      <c r="C28" s="30" t="s">
        <v>30</v>
      </c>
      <c r="D28" s="18"/>
      <c r="E28" s="43">
        <f>E29</f>
        <v>10</v>
      </c>
    </row>
    <row r="29" spans="1:5" ht="18.75" x14ac:dyDescent="0.3">
      <c r="A29" s="4"/>
      <c r="B29" s="38" t="s">
        <v>28</v>
      </c>
      <c r="C29" s="30" t="s">
        <v>30</v>
      </c>
      <c r="D29" s="18">
        <v>800</v>
      </c>
      <c r="E29" s="43">
        <v>10</v>
      </c>
    </row>
    <row r="30" spans="1:5" ht="37.5" x14ac:dyDescent="0.3">
      <c r="A30" s="4"/>
      <c r="B30" s="39" t="s">
        <v>31</v>
      </c>
      <c r="C30" s="31" t="s">
        <v>32</v>
      </c>
      <c r="D30" s="33"/>
      <c r="E30" s="43">
        <f>E31</f>
        <v>0.2</v>
      </c>
    </row>
    <row r="31" spans="1:5" ht="18.75" x14ac:dyDescent="0.3">
      <c r="A31" s="4"/>
      <c r="B31" s="38" t="s">
        <v>33</v>
      </c>
      <c r="C31" s="30" t="s">
        <v>34</v>
      </c>
      <c r="D31" s="18">
        <v>500</v>
      </c>
      <c r="E31" s="43">
        <v>0.2</v>
      </c>
    </row>
    <row r="32" spans="1:5" ht="18.75" x14ac:dyDescent="0.3">
      <c r="A32" s="49"/>
      <c r="B32" s="50" t="s">
        <v>35</v>
      </c>
      <c r="C32" s="51" t="s">
        <v>36</v>
      </c>
      <c r="D32" s="52"/>
      <c r="E32" s="53">
        <v>56.8</v>
      </c>
    </row>
    <row r="33" spans="1:5" ht="37.5" x14ac:dyDescent="0.3">
      <c r="A33" s="4"/>
      <c r="B33" s="38" t="s">
        <v>37</v>
      </c>
      <c r="C33" s="30" t="s">
        <v>38</v>
      </c>
      <c r="D33" s="18"/>
      <c r="E33" s="43">
        <v>56.8</v>
      </c>
    </row>
    <row r="34" spans="1:5" ht="56.25" x14ac:dyDescent="0.3">
      <c r="A34" s="4"/>
      <c r="B34" s="38" t="s">
        <v>39</v>
      </c>
      <c r="C34" s="30" t="s">
        <v>40</v>
      </c>
      <c r="D34" s="18"/>
      <c r="E34" s="43">
        <v>56.8</v>
      </c>
    </row>
    <row r="35" spans="1:5" ht="18.75" x14ac:dyDescent="0.3">
      <c r="A35" s="13"/>
      <c r="B35" s="38" t="s">
        <v>33</v>
      </c>
      <c r="C35" s="30" t="s">
        <v>40</v>
      </c>
      <c r="D35" s="18">
        <v>500</v>
      </c>
      <c r="E35" s="43">
        <v>56.8</v>
      </c>
    </row>
    <row r="36" spans="1:5" ht="18.75" x14ac:dyDescent="0.3">
      <c r="A36" s="49"/>
      <c r="B36" s="50" t="s">
        <v>41</v>
      </c>
      <c r="C36" s="51" t="s">
        <v>42</v>
      </c>
      <c r="D36" s="48"/>
      <c r="E36" s="53">
        <f>E37+E51+E55+E63+E69+E74</f>
        <v>3265.2</v>
      </c>
    </row>
    <row r="37" spans="1:5" ht="28.5" customHeight="1" x14ac:dyDescent="0.3">
      <c r="A37" s="46"/>
      <c r="B37" s="55" t="s">
        <v>43</v>
      </c>
      <c r="C37" s="56" t="s">
        <v>44</v>
      </c>
      <c r="D37" s="48"/>
      <c r="E37" s="116">
        <f>E38</f>
        <v>96</v>
      </c>
    </row>
    <row r="38" spans="1:5" ht="49.5" customHeight="1" x14ac:dyDescent="0.3">
      <c r="A38" s="4"/>
      <c r="B38" s="39" t="s">
        <v>45</v>
      </c>
      <c r="C38" s="31" t="s">
        <v>46</v>
      </c>
      <c r="D38" s="18"/>
      <c r="E38" s="43">
        <f>E39+E41+E43+E45+E47+E49</f>
        <v>96</v>
      </c>
    </row>
    <row r="39" spans="1:5" ht="56.25" x14ac:dyDescent="0.3">
      <c r="A39" s="19"/>
      <c r="B39" s="21" t="s">
        <v>47</v>
      </c>
      <c r="C39" s="31" t="s">
        <v>48</v>
      </c>
      <c r="D39" s="33"/>
      <c r="E39" s="117">
        <f>E40</f>
        <v>5</v>
      </c>
    </row>
    <row r="40" spans="1:5" ht="37.5" x14ac:dyDescent="0.3">
      <c r="A40" s="4"/>
      <c r="B40" s="3" t="s">
        <v>27</v>
      </c>
      <c r="C40" s="30" t="s">
        <v>48</v>
      </c>
      <c r="D40" s="18">
        <v>200</v>
      </c>
      <c r="E40" s="43">
        <v>5</v>
      </c>
    </row>
    <row r="41" spans="1:5" ht="56.25" x14ac:dyDescent="0.3">
      <c r="A41" s="20"/>
      <c r="B41" s="42" t="s">
        <v>49</v>
      </c>
      <c r="C41" s="34" t="s">
        <v>50</v>
      </c>
      <c r="D41" s="35"/>
      <c r="E41" s="119">
        <f>E42</f>
        <v>3</v>
      </c>
    </row>
    <row r="42" spans="1:5" ht="37.5" x14ac:dyDescent="0.3">
      <c r="A42" s="4"/>
      <c r="B42" s="3" t="s">
        <v>27</v>
      </c>
      <c r="C42" s="30" t="s">
        <v>50</v>
      </c>
      <c r="D42" s="18">
        <v>200</v>
      </c>
      <c r="E42" s="43">
        <v>3</v>
      </c>
    </row>
    <row r="43" spans="1:5" ht="75" x14ac:dyDescent="0.3">
      <c r="A43" s="21"/>
      <c r="B43" s="21" t="s">
        <v>153</v>
      </c>
      <c r="C43" s="31" t="s">
        <v>51</v>
      </c>
      <c r="D43" s="32"/>
      <c r="E43" s="43">
        <f>E44</f>
        <v>43</v>
      </c>
    </row>
    <row r="44" spans="1:5" ht="41.25" customHeight="1" x14ac:dyDescent="0.3">
      <c r="A44" s="4"/>
      <c r="B44" s="3" t="s">
        <v>27</v>
      </c>
      <c r="C44" s="30" t="s">
        <v>51</v>
      </c>
      <c r="D44" s="18">
        <v>200</v>
      </c>
      <c r="E44" s="43">
        <v>43</v>
      </c>
    </row>
    <row r="45" spans="1:5" ht="58.5" customHeight="1" x14ac:dyDescent="0.3">
      <c r="A45" s="13"/>
      <c r="B45" s="38" t="s">
        <v>91</v>
      </c>
      <c r="C45" s="31" t="s">
        <v>52</v>
      </c>
      <c r="D45" s="33"/>
      <c r="E45" s="117">
        <f>E46</f>
        <v>30</v>
      </c>
    </row>
    <row r="46" spans="1:5" ht="37.5" x14ac:dyDescent="0.3">
      <c r="A46" s="13"/>
      <c r="B46" s="38" t="s">
        <v>27</v>
      </c>
      <c r="C46" s="30" t="s">
        <v>52</v>
      </c>
      <c r="D46" s="18">
        <v>200</v>
      </c>
      <c r="E46" s="43">
        <v>30</v>
      </c>
    </row>
    <row r="47" spans="1:5" ht="93.75" x14ac:dyDescent="0.3">
      <c r="A47" s="13"/>
      <c r="B47" s="38" t="s">
        <v>92</v>
      </c>
      <c r="C47" s="31" t="s">
        <v>53</v>
      </c>
      <c r="D47" s="33"/>
      <c r="E47" s="117">
        <f>E48</f>
        <v>5</v>
      </c>
    </row>
    <row r="48" spans="1:5" ht="37.5" x14ac:dyDescent="0.3">
      <c r="A48" s="13"/>
      <c r="B48" s="38" t="s">
        <v>27</v>
      </c>
      <c r="C48" s="30" t="s">
        <v>53</v>
      </c>
      <c r="D48" s="18">
        <v>200</v>
      </c>
      <c r="E48" s="43">
        <v>5</v>
      </c>
    </row>
    <row r="49" spans="1:5" ht="56.25" x14ac:dyDescent="0.3">
      <c r="A49" s="13"/>
      <c r="B49" s="38" t="s">
        <v>94</v>
      </c>
      <c r="C49" s="31" t="s">
        <v>54</v>
      </c>
      <c r="D49" s="33"/>
      <c r="E49" s="117">
        <f>E50</f>
        <v>10</v>
      </c>
    </row>
    <row r="50" spans="1:5" ht="37.5" x14ac:dyDescent="0.3">
      <c r="A50" s="13"/>
      <c r="B50" s="38" t="s">
        <v>27</v>
      </c>
      <c r="C50" s="30" t="s">
        <v>54</v>
      </c>
      <c r="D50" s="18">
        <v>200</v>
      </c>
      <c r="E50" s="43">
        <v>10</v>
      </c>
    </row>
    <row r="51" spans="1:5" ht="18.75" x14ac:dyDescent="0.3">
      <c r="A51" s="46"/>
      <c r="B51" s="47" t="s">
        <v>55</v>
      </c>
      <c r="C51" s="54" t="s">
        <v>56</v>
      </c>
      <c r="D51" s="48"/>
      <c r="E51" s="116">
        <f>E52</f>
        <v>1248.7</v>
      </c>
    </row>
    <row r="52" spans="1:5" ht="18.75" x14ac:dyDescent="0.3">
      <c r="A52" s="13"/>
      <c r="B52" s="162" t="s">
        <v>57</v>
      </c>
      <c r="C52" s="163" t="s">
        <v>58</v>
      </c>
      <c r="D52" s="160"/>
      <c r="E52" s="161">
        <f>E53</f>
        <v>1248.7</v>
      </c>
    </row>
    <row r="53" spans="1:5" ht="18.75" x14ac:dyDescent="0.3">
      <c r="A53" s="13"/>
      <c r="B53" s="159" t="s">
        <v>59</v>
      </c>
      <c r="C53" s="156" t="s">
        <v>60</v>
      </c>
      <c r="D53" s="160"/>
      <c r="E53" s="161">
        <f>E54</f>
        <v>1248.7</v>
      </c>
    </row>
    <row r="54" spans="1:5" ht="37.5" x14ac:dyDescent="0.3">
      <c r="A54" s="13"/>
      <c r="B54" s="162" t="s">
        <v>27</v>
      </c>
      <c r="C54" s="163" t="s">
        <v>60</v>
      </c>
      <c r="D54" s="157">
        <v>200</v>
      </c>
      <c r="E54" s="161">
        <v>1248.7</v>
      </c>
    </row>
    <row r="55" spans="1:5" ht="18.75" x14ac:dyDescent="0.3">
      <c r="A55" s="46"/>
      <c r="B55" s="55" t="s">
        <v>61</v>
      </c>
      <c r="C55" s="56" t="s">
        <v>62</v>
      </c>
      <c r="D55" s="58"/>
      <c r="E55" s="115">
        <f>E56</f>
        <v>364.5</v>
      </c>
    </row>
    <row r="56" spans="1:5" ht="37.5" x14ac:dyDescent="0.3">
      <c r="A56" s="13"/>
      <c r="B56" s="38" t="s">
        <v>63</v>
      </c>
      <c r="C56" s="30" t="s">
        <v>64</v>
      </c>
      <c r="D56" s="18"/>
      <c r="E56" s="43">
        <f>E57+E59+E61</f>
        <v>364.5</v>
      </c>
    </row>
    <row r="57" spans="1:5" ht="18.75" x14ac:dyDescent="0.3">
      <c r="A57" s="4"/>
      <c r="B57" s="3" t="s">
        <v>65</v>
      </c>
      <c r="C57" s="27" t="s">
        <v>66</v>
      </c>
      <c r="D57" s="22"/>
      <c r="E57" s="103">
        <f>E58</f>
        <v>65</v>
      </c>
    </row>
    <row r="58" spans="1:5" ht="37.5" x14ac:dyDescent="0.3">
      <c r="A58" s="4"/>
      <c r="B58" s="164" t="s">
        <v>27</v>
      </c>
      <c r="C58" s="165" t="s">
        <v>66</v>
      </c>
      <c r="D58" s="166">
        <v>200</v>
      </c>
      <c r="E58" s="167">
        <v>65</v>
      </c>
    </row>
    <row r="59" spans="1:5" ht="18.75" x14ac:dyDescent="0.3">
      <c r="A59" s="13"/>
      <c r="B59" s="120" t="s">
        <v>67</v>
      </c>
      <c r="C59" s="113" t="s">
        <v>68</v>
      </c>
      <c r="D59" s="114"/>
      <c r="E59" s="118">
        <f>E60</f>
        <v>87</v>
      </c>
    </row>
    <row r="60" spans="1:5" ht="37.5" x14ac:dyDescent="0.3">
      <c r="A60" s="13"/>
      <c r="B60" s="120" t="s">
        <v>27</v>
      </c>
      <c r="C60" s="113" t="s">
        <v>68</v>
      </c>
      <c r="D60" s="114">
        <v>200</v>
      </c>
      <c r="E60" s="118">
        <v>87</v>
      </c>
    </row>
    <row r="61" spans="1:5" ht="56.25" x14ac:dyDescent="0.3">
      <c r="A61" s="13"/>
      <c r="B61" s="120" t="s">
        <v>216</v>
      </c>
      <c r="C61" s="113" t="s">
        <v>215</v>
      </c>
      <c r="D61" s="114"/>
      <c r="E61" s="118">
        <f>E62</f>
        <v>212.5</v>
      </c>
    </row>
    <row r="62" spans="1:5" ht="37.5" x14ac:dyDescent="0.3">
      <c r="A62" s="13"/>
      <c r="B62" s="120" t="s">
        <v>27</v>
      </c>
      <c r="C62" s="113" t="s">
        <v>215</v>
      </c>
      <c r="D62" s="114">
        <v>200</v>
      </c>
      <c r="E62" s="118">
        <v>212.5</v>
      </c>
    </row>
    <row r="63" spans="1:5" ht="18.75" x14ac:dyDescent="0.3">
      <c r="A63" s="46"/>
      <c r="B63" s="47" t="s">
        <v>69</v>
      </c>
      <c r="C63" s="54" t="s">
        <v>70</v>
      </c>
      <c r="D63" s="57"/>
      <c r="E63" s="116">
        <f>E64</f>
        <v>1210.5</v>
      </c>
    </row>
    <row r="64" spans="1:5" ht="18.75" x14ac:dyDescent="0.3">
      <c r="A64" s="13"/>
      <c r="B64" s="38" t="s">
        <v>71</v>
      </c>
      <c r="C64" s="30" t="s">
        <v>72</v>
      </c>
      <c r="D64" s="36"/>
      <c r="E64" s="43">
        <f>E65</f>
        <v>1210.5</v>
      </c>
    </row>
    <row r="65" spans="1:5" ht="37.5" x14ac:dyDescent="0.3">
      <c r="A65" s="4"/>
      <c r="B65" s="3" t="s">
        <v>73</v>
      </c>
      <c r="C65" s="27" t="s">
        <v>74</v>
      </c>
      <c r="D65" s="37"/>
      <c r="E65" s="103">
        <f>E66+E67+E68</f>
        <v>1210.5</v>
      </c>
    </row>
    <row r="66" spans="1:5" ht="75" x14ac:dyDescent="0.3">
      <c r="A66" s="4"/>
      <c r="B66" s="155" t="s">
        <v>23</v>
      </c>
      <c r="C66" s="156" t="s">
        <v>74</v>
      </c>
      <c r="D66" s="157">
        <v>100</v>
      </c>
      <c r="E66" s="158">
        <v>1010.5</v>
      </c>
    </row>
    <row r="67" spans="1:5" ht="37.5" x14ac:dyDescent="0.3">
      <c r="A67" s="4"/>
      <c r="B67" s="159" t="s">
        <v>27</v>
      </c>
      <c r="C67" s="156" t="s">
        <v>74</v>
      </c>
      <c r="D67" s="160">
        <v>200</v>
      </c>
      <c r="E67" s="161">
        <v>197</v>
      </c>
    </row>
    <row r="68" spans="1:5" ht="18.75" x14ac:dyDescent="0.3">
      <c r="A68" s="4"/>
      <c r="B68" s="38" t="s">
        <v>28</v>
      </c>
      <c r="C68" s="30" t="s">
        <v>74</v>
      </c>
      <c r="D68" s="18">
        <v>800</v>
      </c>
      <c r="E68" s="43">
        <v>3</v>
      </c>
    </row>
    <row r="69" spans="1:5" ht="18.75" x14ac:dyDescent="0.3">
      <c r="A69" s="46"/>
      <c r="B69" s="47" t="s">
        <v>75</v>
      </c>
      <c r="C69" s="54" t="s">
        <v>76</v>
      </c>
      <c r="D69" s="57"/>
      <c r="E69" s="116">
        <f>E70</f>
        <v>223</v>
      </c>
    </row>
    <row r="70" spans="1:5" ht="18.75" x14ac:dyDescent="0.3">
      <c r="A70" s="13"/>
      <c r="B70" s="38" t="s">
        <v>154</v>
      </c>
      <c r="C70" s="30" t="s">
        <v>78</v>
      </c>
      <c r="D70" s="36"/>
      <c r="E70" s="43">
        <f>E71</f>
        <v>223</v>
      </c>
    </row>
    <row r="71" spans="1:5" ht="37.5" x14ac:dyDescent="0.3">
      <c r="A71" s="4"/>
      <c r="B71" s="3" t="s">
        <v>73</v>
      </c>
      <c r="C71" s="27" t="s">
        <v>79</v>
      </c>
      <c r="D71" s="37"/>
      <c r="E71" s="103">
        <f>E72+E73</f>
        <v>223</v>
      </c>
    </row>
    <row r="72" spans="1:5" ht="75" x14ac:dyDescent="0.3">
      <c r="A72" s="4"/>
      <c r="B72" s="40" t="s">
        <v>23</v>
      </c>
      <c r="C72" s="30" t="s">
        <v>79</v>
      </c>
      <c r="D72" s="33">
        <v>100</v>
      </c>
      <c r="E72" s="117">
        <v>218</v>
      </c>
    </row>
    <row r="73" spans="1:5" ht="37.5" x14ac:dyDescent="0.3">
      <c r="A73" s="4"/>
      <c r="B73" s="40" t="s">
        <v>27</v>
      </c>
      <c r="C73" s="30" t="s">
        <v>79</v>
      </c>
      <c r="D73" s="33">
        <v>200</v>
      </c>
      <c r="E73" s="117">
        <v>5</v>
      </c>
    </row>
    <row r="74" spans="1:5" ht="18.75" x14ac:dyDescent="0.3">
      <c r="A74" s="46"/>
      <c r="B74" s="47" t="s">
        <v>93</v>
      </c>
      <c r="C74" s="56" t="s">
        <v>80</v>
      </c>
      <c r="D74" s="48"/>
      <c r="E74" s="115">
        <f>E75</f>
        <v>122.5</v>
      </c>
    </row>
    <row r="75" spans="1:5" ht="18.75" x14ac:dyDescent="0.3">
      <c r="A75" s="13"/>
      <c r="B75" s="38" t="s">
        <v>81</v>
      </c>
      <c r="C75" s="30" t="s">
        <v>82</v>
      </c>
      <c r="D75" s="18"/>
      <c r="E75" s="43">
        <f>E76+E78+E80+E82</f>
        <v>122.5</v>
      </c>
    </row>
    <row r="76" spans="1:5" ht="56.25" x14ac:dyDescent="0.3">
      <c r="A76" s="13"/>
      <c r="B76" s="91" t="s">
        <v>156</v>
      </c>
      <c r="C76" s="30" t="s">
        <v>155</v>
      </c>
      <c r="D76" s="18"/>
      <c r="E76" s="43">
        <v>8.1999999999999993</v>
      </c>
    </row>
    <row r="77" spans="1:5" ht="37.5" x14ac:dyDescent="0.3">
      <c r="A77" s="13"/>
      <c r="B77" s="90" t="s">
        <v>27</v>
      </c>
      <c r="C77" s="30" t="s">
        <v>155</v>
      </c>
      <c r="D77" s="18">
        <v>200</v>
      </c>
      <c r="E77" s="43">
        <v>8.1999999999999993</v>
      </c>
    </row>
    <row r="78" spans="1:5" ht="56.25" x14ac:dyDescent="0.3">
      <c r="A78" s="13"/>
      <c r="B78" s="38" t="s">
        <v>83</v>
      </c>
      <c r="C78" s="30" t="s">
        <v>84</v>
      </c>
      <c r="D78" s="18"/>
      <c r="E78" s="43">
        <f>E79</f>
        <v>12</v>
      </c>
    </row>
    <row r="79" spans="1:5" ht="18.75" x14ac:dyDescent="0.3">
      <c r="A79" s="13"/>
      <c r="B79" s="38" t="s">
        <v>85</v>
      </c>
      <c r="C79" s="30" t="s">
        <v>84</v>
      </c>
      <c r="D79" s="18">
        <v>300</v>
      </c>
      <c r="E79" s="43">
        <v>12</v>
      </c>
    </row>
    <row r="80" spans="1:5" ht="37.5" x14ac:dyDescent="0.3">
      <c r="A80" s="13"/>
      <c r="B80" s="38" t="s">
        <v>86</v>
      </c>
      <c r="C80" s="30" t="s">
        <v>87</v>
      </c>
      <c r="D80" s="18"/>
      <c r="E80" s="43">
        <f>E81</f>
        <v>98.5</v>
      </c>
    </row>
    <row r="81" spans="1:5" ht="75" x14ac:dyDescent="0.3">
      <c r="A81" s="13"/>
      <c r="B81" s="38" t="s">
        <v>23</v>
      </c>
      <c r="C81" s="30" t="s">
        <v>87</v>
      </c>
      <c r="D81" s="18">
        <v>100</v>
      </c>
      <c r="E81" s="43">
        <v>98.5</v>
      </c>
    </row>
    <row r="82" spans="1:5" ht="56.25" x14ac:dyDescent="0.3">
      <c r="A82" s="13"/>
      <c r="B82" s="38" t="s">
        <v>88</v>
      </c>
      <c r="C82" s="30" t="s">
        <v>89</v>
      </c>
      <c r="D82" s="18"/>
      <c r="E82" s="43">
        <f>E83</f>
        <v>3.8</v>
      </c>
    </row>
    <row r="83" spans="1:5" ht="37.5" x14ac:dyDescent="0.3">
      <c r="A83" s="13"/>
      <c r="B83" s="38" t="s">
        <v>27</v>
      </c>
      <c r="C83" s="30" t="s">
        <v>90</v>
      </c>
      <c r="D83" s="18">
        <v>200</v>
      </c>
      <c r="E83" s="43">
        <v>3.8</v>
      </c>
    </row>
    <row r="86" spans="1:5" ht="18.75" x14ac:dyDescent="0.3">
      <c r="A86" s="192" t="s">
        <v>2</v>
      </c>
      <c r="B86" s="192"/>
    </row>
    <row r="87" spans="1:5" ht="18.75" x14ac:dyDescent="0.3">
      <c r="A87" s="2" t="s">
        <v>7</v>
      </c>
      <c r="B87" s="2"/>
      <c r="C87" s="2"/>
      <c r="D87" s="2"/>
    </row>
  </sheetData>
  <mergeCells count="12">
    <mergeCell ref="A1:F1"/>
    <mergeCell ref="A2:F2"/>
    <mergeCell ref="C3:F3"/>
    <mergeCell ref="A13:E13"/>
    <mergeCell ref="A86:B86"/>
    <mergeCell ref="D7:F7"/>
    <mergeCell ref="D6:F6"/>
    <mergeCell ref="D5:F5"/>
    <mergeCell ref="D8:F8"/>
    <mergeCell ref="D9:F9"/>
    <mergeCell ref="D10:F10"/>
    <mergeCell ref="A12:E12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3"/>
  <sheetViews>
    <sheetView view="pageBreakPreview" zoomScale="90" zoomScaleNormal="100" zoomScaleSheetLayoutView="90" workbookViewId="0">
      <selection activeCell="B5" sqref="B5"/>
    </sheetView>
  </sheetViews>
  <sheetFormatPr defaultRowHeight="15" x14ac:dyDescent="0.25"/>
  <cols>
    <col min="1" max="1" width="73.85546875" customWidth="1"/>
    <col min="2" max="2" width="23.85546875" customWidth="1"/>
    <col min="3" max="3" width="17.85546875" customWidth="1"/>
    <col min="4" max="4" width="17.7109375" customWidth="1"/>
  </cols>
  <sheetData>
    <row r="1" spans="1:5" ht="18.75" x14ac:dyDescent="0.3">
      <c r="A1" s="203" t="s">
        <v>176</v>
      </c>
      <c r="B1" s="203"/>
      <c r="C1" s="203"/>
      <c r="D1" s="203"/>
      <c r="E1" s="203"/>
    </row>
    <row r="2" spans="1:5" ht="18.75" x14ac:dyDescent="0.3">
      <c r="A2" s="203" t="s">
        <v>174</v>
      </c>
      <c r="B2" s="203"/>
      <c r="C2" s="203"/>
      <c r="D2" s="203"/>
      <c r="E2" s="203"/>
    </row>
    <row r="3" spans="1:5" ht="18.75" x14ac:dyDescent="0.3">
      <c r="A3" s="203" t="s">
        <v>234</v>
      </c>
      <c r="B3" s="203"/>
      <c r="C3" s="203"/>
      <c r="D3" s="203"/>
      <c r="E3" s="203"/>
    </row>
    <row r="4" spans="1:5" ht="18.75" x14ac:dyDescent="0.3">
      <c r="A4" s="104"/>
      <c r="B4" s="104"/>
      <c r="C4" s="104"/>
      <c r="D4" s="104"/>
      <c r="E4" s="104"/>
    </row>
    <row r="5" spans="1:5" ht="18.75" x14ac:dyDescent="0.3">
      <c r="B5" s="2"/>
      <c r="C5" s="203" t="s">
        <v>175</v>
      </c>
      <c r="D5" s="203"/>
      <c r="E5" s="203"/>
    </row>
    <row r="6" spans="1:5" ht="18.75" x14ac:dyDescent="0.3">
      <c r="B6" s="2"/>
      <c r="C6" s="203" t="s">
        <v>0</v>
      </c>
      <c r="D6" s="203"/>
      <c r="E6" s="203"/>
    </row>
    <row r="7" spans="1:5" ht="18.75" x14ac:dyDescent="0.3">
      <c r="B7" s="2"/>
      <c r="C7" s="203" t="s">
        <v>3</v>
      </c>
      <c r="D7" s="203"/>
      <c r="E7" s="203"/>
    </row>
    <row r="8" spans="1:5" ht="18.75" x14ac:dyDescent="0.3">
      <c r="B8" s="2"/>
      <c r="C8" s="203" t="s">
        <v>1</v>
      </c>
      <c r="D8" s="203"/>
      <c r="E8" s="203"/>
    </row>
    <row r="9" spans="1:5" ht="18.75" x14ac:dyDescent="0.3">
      <c r="B9" s="2"/>
      <c r="C9" s="203" t="s">
        <v>4</v>
      </c>
      <c r="D9" s="203"/>
      <c r="E9" s="203"/>
    </row>
    <row r="10" spans="1:5" ht="18.75" x14ac:dyDescent="0.3">
      <c r="B10" s="2"/>
      <c r="C10" s="203" t="s">
        <v>5</v>
      </c>
      <c r="D10" s="203"/>
      <c r="E10" s="203"/>
    </row>
    <row r="12" spans="1:5" ht="15" customHeight="1" x14ac:dyDescent="0.3">
      <c r="A12" s="206"/>
      <c r="B12" s="206"/>
      <c r="C12" s="206"/>
      <c r="D12" s="206"/>
    </row>
    <row r="13" spans="1:5" ht="44.25" customHeight="1" x14ac:dyDescent="0.3">
      <c r="A13" s="205" t="s">
        <v>95</v>
      </c>
      <c r="B13" s="205"/>
      <c r="C13" s="205"/>
      <c r="D13" s="205"/>
    </row>
    <row r="14" spans="1:5" ht="18.75" x14ac:dyDescent="0.3">
      <c r="D14" s="9" t="s">
        <v>6</v>
      </c>
    </row>
    <row r="15" spans="1:5" x14ac:dyDescent="0.25">
      <c r="A15" s="16" t="s">
        <v>12</v>
      </c>
      <c r="B15" s="16" t="s">
        <v>96</v>
      </c>
      <c r="C15" s="16" t="s">
        <v>97</v>
      </c>
      <c r="D15" s="16" t="s">
        <v>15</v>
      </c>
    </row>
    <row r="16" spans="1:5" x14ac:dyDescent="0.25">
      <c r="A16" s="16">
        <v>2</v>
      </c>
      <c r="B16" s="16">
        <v>4</v>
      </c>
      <c r="C16" s="16">
        <v>5</v>
      </c>
      <c r="D16" s="16">
        <v>8</v>
      </c>
    </row>
    <row r="17" spans="1:5" ht="19.5" x14ac:dyDescent="0.3">
      <c r="A17" s="59" t="s">
        <v>8</v>
      </c>
      <c r="B17" s="62"/>
      <c r="C17" s="62"/>
      <c r="D17" s="63">
        <f>D18+D25+D27+D29+D32+D34+D36+D38</f>
        <v>6678.6</v>
      </c>
    </row>
    <row r="18" spans="1:5" ht="27.75" customHeight="1" x14ac:dyDescent="0.3">
      <c r="A18" s="66" t="s">
        <v>98</v>
      </c>
      <c r="B18" s="99" t="s">
        <v>159</v>
      </c>
      <c r="C18" s="99" t="s">
        <v>160</v>
      </c>
      <c r="D18" s="68">
        <f>D19+D20+D21+D23+D24</f>
        <v>3465.2000000000003</v>
      </c>
    </row>
    <row r="19" spans="1:5" ht="54" customHeight="1" x14ac:dyDescent="0.3">
      <c r="A19" s="60" t="s">
        <v>99</v>
      </c>
      <c r="B19" s="100" t="s">
        <v>159</v>
      </c>
      <c r="C19" s="100" t="s">
        <v>162</v>
      </c>
      <c r="D19" s="64">
        <v>871.1</v>
      </c>
    </row>
    <row r="20" spans="1:5" ht="69.75" customHeight="1" x14ac:dyDescent="0.25">
      <c r="A20" s="179" t="s">
        <v>100</v>
      </c>
      <c r="B20" s="180" t="s">
        <v>159</v>
      </c>
      <c r="C20" s="180" t="s">
        <v>163</v>
      </c>
      <c r="D20" s="181">
        <v>2479.3000000000002</v>
      </c>
      <c r="E20" s="178"/>
    </row>
    <row r="21" spans="1:5" ht="72" customHeight="1" x14ac:dyDescent="0.3">
      <c r="A21" s="60" t="s">
        <v>101</v>
      </c>
      <c r="B21" s="100" t="s">
        <v>159</v>
      </c>
      <c r="C21" s="100" t="s">
        <v>161</v>
      </c>
      <c r="D21" s="64">
        <v>56.8</v>
      </c>
    </row>
    <row r="22" spans="1:5" ht="19.5" x14ac:dyDescent="0.3">
      <c r="A22" s="60" t="s">
        <v>102</v>
      </c>
      <c r="B22" s="100"/>
      <c r="C22" s="100"/>
      <c r="D22" s="64"/>
    </row>
    <row r="23" spans="1:5" ht="29.25" customHeight="1" x14ac:dyDescent="0.25">
      <c r="A23" s="61" t="s">
        <v>103</v>
      </c>
      <c r="B23" s="100" t="s">
        <v>159</v>
      </c>
      <c r="C23" s="100">
        <v>11</v>
      </c>
      <c r="D23" s="64">
        <v>10</v>
      </c>
    </row>
    <row r="24" spans="1:5" ht="34.5" customHeight="1" x14ac:dyDescent="0.3">
      <c r="A24" s="60" t="s">
        <v>104</v>
      </c>
      <c r="B24" s="100" t="s">
        <v>159</v>
      </c>
      <c r="C24" s="100">
        <v>13</v>
      </c>
      <c r="D24" s="64">
        <v>48</v>
      </c>
    </row>
    <row r="25" spans="1:5" ht="28.5" customHeight="1" x14ac:dyDescent="0.3">
      <c r="A25" s="66" t="s">
        <v>105</v>
      </c>
      <c r="B25" s="99" t="s">
        <v>162</v>
      </c>
      <c r="C25" s="99" t="s">
        <v>160</v>
      </c>
      <c r="D25" s="67">
        <v>98.5</v>
      </c>
    </row>
    <row r="26" spans="1:5" ht="26.25" customHeight="1" x14ac:dyDescent="0.3">
      <c r="A26" s="60" t="s">
        <v>106</v>
      </c>
      <c r="B26" s="100" t="s">
        <v>162</v>
      </c>
      <c r="C26" s="100" t="s">
        <v>158</v>
      </c>
      <c r="D26" s="64">
        <v>98.5</v>
      </c>
    </row>
    <row r="27" spans="1:5" ht="45.75" customHeight="1" x14ac:dyDescent="0.3">
      <c r="A27" s="66" t="s">
        <v>107</v>
      </c>
      <c r="B27" s="99" t="s">
        <v>158</v>
      </c>
      <c r="C27" s="99" t="s">
        <v>160</v>
      </c>
      <c r="D27" s="67">
        <v>13.2</v>
      </c>
    </row>
    <row r="28" spans="1:5" ht="66" customHeight="1" x14ac:dyDescent="0.3">
      <c r="A28" s="39" t="s">
        <v>108</v>
      </c>
      <c r="B28" s="101" t="s">
        <v>158</v>
      </c>
      <c r="C28" s="100">
        <v>10</v>
      </c>
      <c r="D28" s="65">
        <v>13.2</v>
      </c>
    </row>
    <row r="29" spans="1:5" ht="27.75" customHeight="1" x14ac:dyDescent="0.3">
      <c r="A29" s="66" t="s">
        <v>109</v>
      </c>
      <c r="B29" s="99" t="s">
        <v>163</v>
      </c>
      <c r="C29" s="99" t="s">
        <v>160</v>
      </c>
      <c r="D29" s="67">
        <v>1281.7</v>
      </c>
    </row>
    <row r="30" spans="1:5" ht="33.75" customHeight="1" x14ac:dyDescent="0.3">
      <c r="A30" s="60" t="s">
        <v>110</v>
      </c>
      <c r="B30" s="100" t="s">
        <v>163</v>
      </c>
      <c r="C30" s="100" t="s">
        <v>164</v>
      </c>
      <c r="D30" s="64">
        <v>1248.7</v>
      </c>
    </row>
    <row r="31" spans="1:5" ht="30.75" customHeight="1" x14ac:dyDescent="0.3">
      <c r="A31" s="60" t="s">
        <v>111</v>
      </c>
      <c r="B31" s="100" t="s">
        <v>163</v>
      </c>
      <c r="C31" s="100">
        <v>12</v>
      </c>
      <c r="D31" s="64">
        <v>33</v>
      </c>
    </row>
    <row r="32" spans="1:5" ht="28.5" customHeight="1" x14ac:dyDescent="0.3">
      <c r="A32" s="66" t="s">
        <v>112</v>
      </c>
      <c r="B32" s="99" t="s">
        <v>165</v>
      </c>
      <c r="C32" s="99" t="s">
        <v>160</v>
      </c>
      <c r="D32" s="67">
        <v>364.5</v>
      </c>
    </row>
    <row r="33" spans="1:4" ht="26.25" customHeight="1" x14ac:dyDescent="0.3">
      <c r="A33" s="60" t="s">
        <v>113</v>
      </c>
      <c r="B33" s="100" t="s">
        <v>165</v>
      </c>
      <c r="C33" s="100" t="s">
        <v>158</v>
      </c>
      <c r="D33" s="64">
        <v>364.5</v>
      </c>
    </row>
    <row r="34" spans="1:4" ht="27" customHeight="1" x14ac:dyDescent="0.3">
      <c r="A34" s="66" t="s">
        <v>114</v>
      </c>
      <c r="B34" s="99" t="s">
        <v>166</v>
      </c>
      <c r="C34" s="99" t="s">
        <v>160</v>
      </c>
      <c r="D34" s="67">
        <v>10</v>
      </c>
    </row>
    <row r="35" spans="1:4" ht="30" customHeight="1" x14ac:dyDescent="0.3">
      <c r="A35" s="60" t="s">
        <v>115</v>
      </c>
      <c r="B35" s="100" t="s">
        <v>166</v>
      </c>
      <c r="C35" s="100" t="s">
        <v>166</v>
      </c>
      <c r="D35" s="64">
        <v>10</v>
      </c>
    </row>
    <row r="36" spans="1:4" ht="33.75" customHeight="1" x14ac:dyDescent="0.3">
      <c r="A36" s="66" t="s">
        <v>116</v>
      </c>
      <c r="B36" s="99" t="s">
        <v>167</v>
      </c>
      <c r="C36" s="99" t="s">
        <v>160</v>
      </c>
      <c r="D36" s="67">
        <v>1433.5</v>
      </c>
    </row>
    <row r="37" spans="1:4" ht="25.5" customHeight="1" x14ac:dyDescent="0.3">
      <c r="A37" s="60" t="s">
        <v>117</v>
      </c>
      <c r="B37" s="100" t="s">
        <v>167</v>
      </c>
      <c r="C37" s="100" t="s">
        <v>159</v>
      </c>
      <c r="D37" s="64">
        <v>1433.5</v>
      </c>
    </row>
    <row r="38" spans="1:4" ht="27.75" customHeight="1" x14ac:dyDescent="0.3">
      <c r="A38" s="66" t="s">
        <v>118</v>
      </c>
      <c r="B38" s="99">
        <v>10</v>
      </c>
      <c r="C38" s="99" t="s">
        <v>160</v>
      </c>
      <c r="D38" s="67">
        <v>12</v>
      </c>
    </row>
    <row r="39" spans="1:4" ht="27" customHeight="1" x14ac:dyDescent="0.3">
      <c r="A39" s="60" t="s">
        <v>119</v>
      </c>
      <c r="B39" s="100">
        <v>10</v>
      </c>
      <c r="C39" s="100" t="s">
        <v>159</v>
      </c>
      <c r="D39" s="64">
        <v>12</v>
      </c>
    </row>
    <row r="42" spans="1:4" ht="18.75" x14ac:dyDescent="0.3">
      <c r="A42" s="192" t="s">
        <v>2</v>
      </c>
      <c r="B42" s="192"/>
    </row>
    <row r="43" spans="1:4" ht="18.75" x14ac:dyDescent="0.3">
      <c r="A43" s="2" t="s">
        <v>7</v>
      </c>
      <c r="B43" s="2"/>
      <c r="C43" s="2"/>
      <c r="D43" s="2"/>
    </row>
  </sheetData>
  <mergeCells count="12">
    <mergeCell ref="A3:E3"/>
    <mergeCell ref="A2:E2"/>
    <mergeCell ref="A1:E1"/>
    <mergeCell ref="A42:B42"/>
    <mergeCell ref="A12:D12"/>
    <mergeCell ref="A13:D13"/>
    <mergeCell ref="C5:E5"/>
    <mergeCell ref="C6:E6"/>
    <mergeCell ref="C7:E7"/>
    <mergeCell ref="C8:E8"/>
    <mergeCell ref="C9:E9"/>
    <mergeCell ref="C10:E10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5"/>
  <sheetViews>
    <sheetView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8.28515625" customWidth="1"/>
    <col min="2" max="2" width="56.140625" customWidth="1"/>
    <col min="3" max="3" width="12.7109375" customWidth="1"/>
    <col min="4" max="4" width="8.5703125" customWidth="1"/>
    <col min="6" max="6" width="24.42578125" customWidth="1"/>
    <col min="8" max="8" width="24.42578125" customWidth="1"/>
  </cols>
  <sheetData>
    <row r="1" spans="1:10" ht="18.75" x14ac:dyDescent="0.3">
      <c r="A1" s="201" t="s">
        <v>177</v>
      </c>
      <c r="B1" s="201"/>
      <c r="C1" s="201"/>
      <c r="D1" s="201"/>
      <c r="E1" s="201"/>
      <c r="F1" s="207"/>
      <c r="G1" s="207"/>
      <c r="H1" s="207"/>
      <c r="I1" s="207"/>
    </row>
    <row r="2" spans="1:10" ht="18.75" x14ac:dyDescent="0.3">
      <c r="A2" s="201" t="s">
        <v>174</v>
      </c>
      <c r="B2" s="201"/>
      <c r="C2" s="201"/>
      <c r="D2" s="201"/>
      <c r="E2" s="201"/>
      <c r="F2" s="207"/>
      <c r="G2" s="207"/>
      <c r="H2" s="207"/>
      <c r="I2" s="207"/>
    </row>
    <row r="3" spans="1:10" ht="18.75" x14ac:dyDescent="0.3">
      <c r="A3" s="201" t="s">
        <v>234</v>
      </c>
      <c r="B3" s="201"/>
      <c r="C3" s="201"/>
      <c r="D3" s="201"/>
      <c r="E3" s="201"/>
      <c r="F3" s="207"/>
      <c r="G3" s="207"/>
      <c r="H3" s="207"/>
      <c r="I3" s="207"/>
    </row>
    <row r="5" spans="1:10" ht="18.75" x14ac:dyDescent="0.3">
      <c r="B5" s="2"/>
      <c r="G5" s="203" t="s">
        <v>227</v>
      </c>
      <c r="H5" s="203"/>
      <c r="I5" s="203"/>
      <c r="J5" s="2"/>
    </row>
    <row r="6" spans="1:10" ht="18.75" x14ac:dyDescent="0.3">
      <c r="B6" s="2"/>
      <c r="G6" s="203" t="s">
        <v>0</v>
      </c>
      <c r="H6" s="203"/>
      <c r="I6" s="203"/>
      <c r="J6" s="2"/>
    </row>
    <row r="7" spans="1:10" ht="18.75" x14ac:dyDescent="0.3">
      <c r="B7" s="2"/>
      <c r="G7" s="203" t="s">
        <v>3</v>
      </c>
      <c r="H7" s="203"/>
      <c r="I7" s="203"/>
      <c r="J7" s="2"/>
    </row>
    <row r="8" spans="1:10" ht="18.75" x14ac:dyDescent="0.3">
      <c r="B8" s="2"/>
      <c r="G8" s="203" t="s">
        <v>1</v>
      </c>
      <c r="H8" s="203"/>
      <c r="I8" s="203"/>
      <c r="J8" s="2"/>
    </row>
    <row r="9" spans="1:10" ht="18.75" x14ac:dyDescent="0.3">
      <c r="B9" s="2"/>
      <c r="G9" s="203" t="s">
        <v>4</v>
      </c>
      <c r="H9" s="203"/>
      <c r="I9" s="203"/>
      <c r="J9" s="2"/>
    </row>
    <row r="10" spans="1:10" ht="18.75" x14ac:dyDescent="0.3">
      <c r="B10" s="2"/>
      <c r="G10" s="203" t="s">
        <v>135</v>
      </c>
      <c r="H10" s="203"/>
      <c r="I10" s="203"/>
      <c r="J10" s="2"/>
    </row>
    <row r="12" spans="1:10" ht="15" customHeight="1" x14ac:dyDescent="0.3">
      <c r="A12" s="206"/>
      <c r="B12" s="206"/>
      <c r="C12" s="206"/>
      <c r="D12" s="206"/>
    </row>
    <row r="13" spans="1:10" ht="26.25" x14ac:dyDescent="0.4">
      <c r="A13" s="194" t="s">
        <v>120</v>
      </c>
      <c r="B13" s="194"/>
      <c r="C13" s="194"/>
      <c r="D13" s="194"/>
      <c r="E13" s="208"/>
      <c r="F13" s="208"/>
      <c r="G13" s="208"/>
      <c r="H13" s="208"/>
      <c r="I13" s="208"/>
    </row>
    <row r="14" spans="1:10" ht="18.75" x14ac:dyDescent="0.3">
      <c r="H14" s="9" t="s">
        <v>6</v>
      </c>
    </row>
    <row r="15" spans="1:10" x14ac:dyDescent="0.25">
      <c r="A15" s="26" t="s">
        <v>11</v>
      </c>
      <c r="B15" s="26" t="s">
        <v>12</v>
      </c>
      <c r="C15" s="26" t="s">
        <v>121</v>
      </c>
      <c r="D15" s="26" t="s">
        <v>96</v>
      </c>
      <c r="E15" s="26" t="s">
        <v>97</v>
      </c>
      <c r="F15" s="26" t="s">
        <v>13</v>
      </c>
      <c r="G15" s="26" t="s">
        <v>14</v>
      </c>
      <c r="H15" s="26" t="s">
        <v>15</v>
      </c>
    </row>
    <row r="16" spans="1:10" x14ac:dyDescent="0.25">
      <c r="A16" s="16">
        <v>1</v>
      </c>
      <c r="B16" s="16">
        <v>2</v>
      </c>
      <c r="C16" s="24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</row>
    <row r="17" spans="1:8" ht="20.25" x14ac:dyDescent="0.3">
      <c r="A17" s="24"/>
      <c r="B17" s="23" t="s">
        <v>8</v>
      </c>
      <c r="C17" s="28"/>
      <c r="D17" s="29"/>
      <c r="E17" s="29"/>
      <c r="F17" s="29"/>
      <c r="G17" s="29"/>
      <c r="H17" s="89">
        <f>H18+H25</f>
        <v>6678.6</v>
      </c>
    </row>
    <row r="18" spans="1:8" ht="30" x14ac:dyDescent="0.3">
      <c r="A18" s="25">
        <v>1</v>
      </c>
      <c r="B18" s="17" t="s">
        <v>122</v>
      </c>
      <c r="C18" s="69">
        <v>991</v>
      </c>
      <c r="D18" s="13"/>
      <c r="E18" s="13"/>
      <c r="F18" s="13"/>
      <c r="G18" s="13"/>
      <c r="H18" s="131">
        <f t="shared" ref="H18:H23" si="0">H19</f>
        <v>56.8</v>
      </c>
    </row>
    <row r="19" spans="1:8" ht="18.75" x14ac:dyDescent="0.3">
      <c r="A19" s="15"/>
      <c r="B19" s="7" t="s">
        <v>98</v>
      </c>
      <c r="C19" s="71">
        <v>991</v>
      </c>
      <c r="D19" s="93" t="s">
        <v>159</v>
      </c>
      <c r="E19" s="93" t="s">
        <v>160</v>
      </c>
      <c r="F19" s="13"/>
      <c r="G19" s="13"/>
      <c r="H19" s="132">
        <f t="shared" si="0"/>
        <v>56.8</v>
      </c>
    </row>
    <row r="20" spans="1:8" ht="45.75" x14ac:dyDescent="0.3">
      <c r="A20" s="8"/>
      <c r="B20" s="7" t="s">
        <v>101</v>
      </c>
      <c r="C20" s="13">
        <v>991</v>
      </c>
      <c r="D20" s="93" t="s">
        <v>159</v>
      </c>
      <c r="E20" s="93" t="s">
        <v>161</v>
      </c>
      <c r="F20" s="13"/>
      <c r="G20" s="13"/>
      <c r="H20" s="132">
        <f t="shared" si="0"/>
        <v>56.8</v>
      </c>
    </row>
    <row r="21" spans="1:8" ht="18.75" x14ac:dyDescent="0.3">
      <c r="A21" s="8"/>
      <c r="B21" s="12" t="s">
        <v>35</v>
      </c>
      <c r="C21" s="13">
        <v>991</v>
      </c>
      <c r="D21" s="93" t="s">
        <v>159</v>
      </c>
      <c r="E21" s="93" t="s">
        <v>161</v>
      </c>
      <c r="F21" s="13" t="s">
        <v>36</v>
      </c>
      <c r="G21" s="13"/>
      <c r="H21" s="132">
        <f t="shared" si="0"/>
        <v>56.8</v>
      </c>
    </row>
    <row r="22" spans="1:8" ht="30" x14ac:dyDescent="0.3">
      <c r="A22" s="8"/>
      <c r="B22" s="12" t="s">
        <v>37</v>
      </c>
      <c r="C22" s="13">
        <v>991</v>
      </c>
      <c r="D22" s="93" t="s">
        <v>159</v>
      </c>
      <c r="E22" s="93" t="s">
        <v>161</v>
      </c>
      <c r="F22" s="13" t="s">
        <v>38</v>
      </c>
      <c r="G22" s="13"/>
      <c r="H22" s="132">
        <f t="shared" si="0"/>
        <v>56.8</v>
      </c>
    </row>
    <row r="23" spans="1:8" ht="45.75" x14ac:dyDescent="0.3">
      <c r="A23" s="8"/>
      <c r="B23" s="7" t="s">
        <v>39</v>
      </c>
      <c r="C23" s="13">
        <v>991</v>
      </c>
      <c r="D23" s="93" t="s">
        <v>159</v>
      </c>
      <c r="E23" s="93" t="s">
        <v>161</v>
      </c>
      <c r="F23" s="13" t="s">
        <v>40</v>
      </c>
      <c r="G23" s="13"/>
      <c r="H23" s="132">
        <f t="shared" si="0"/>
        <v>56.8</v>
      </c>
    </row>
    <row r="24" spans="1:8" ht="18.75" x14ac:dyDescent="0.3">
      <c r="A24" s="8"/>
      <c r="B24" s="7" t="s">
        <v>33</v>
      </c>
      <c r="C24" s="13">
        <v>991</v>
      </c>
      <c r="D24" s="93" t="s">
        <v>159</v>
      </c>
      <c r="E24" s="93" t="s">
        <v>161</v>
      </c>
      <c r="F24" s="13" t="s">
        <v>40</v>
      </c>
      <c r="G24" s="13">
        <v>500</v>
      </c>
      <c r="H24" s="132">
        <v>56.8</v>
      </c>
    </row>
    <row r="25" spans="1:8" ht="30" x14ac:dyDescent="0.3">
      <c r="A25" s="25">
        <v>2</v>
      </c>
      <c r="B25" s="17" t="s">
        <v>123</v>
      </c>
      <c r="C25" s="69">
        <v>992</v>
      </c>
      <c r="D25" s="93"/>
      <c r="E25" s="93"/>
      <c r="F25" s="13"/>
      <c r="G25" s="13"/>
      <c r="H25" s="133">
        <f>H26+H59+H66+H77+H92+H103+H110+H124</f>
        <v>6621.8</v>
      </c>
    </row>
    <row r="26" spans="1:8" ht="18.75" x14ac:dyDescent="0.3">
      <c r="A26" s="77"/>
      <c r="B26" s="78" t="s">
        <v>98</v>
      </c>
      <c r="C26" s="79">
        <v>992</v>
      </c>
      <c r="D26" s="94" t="s">
        <v>159</v>
      </c>
      <c r="E26" s="94" t="s">
        <v>160</v>
      </c>
      <c r="F26" s="80"/>
      <c r="G26" s="80"/>
      <c r="H26" s="96">
        <f>H27+H32+H46+H51</f>
        <v>3408.4</v>
      </c>
    </row>
    <row r="27" spans="1:8" ht="30.75" x14ac:dyDescent="0.3">
      <c r="A27" s="77"/>
      <c r="B27" s="78" t="s">
        <v>99</v>
      </c>
      <c r="C27" s="79">
        <v>992</v>
      </c>
      <c r="D27" s="94" t="s">
        <v>159</v>
      </c>
      <c r="E27" s="94" t="s">
        <v>162</v>
      </c>
      <c r="F27" s="80"/>
      <c r="G27" s="80"/>
      <c r="H27" s="134">
        <f>H28</f>
        <v>871.1</v>
      </c>
    </row>
    <row r="28" spans="1:8" ht="30" x14ac:dyDescent="0.3">
      <c r="A28" s="24"/>
      <c r="B28" s="12" t="s">
        <v>17</v>
      </c>
      <c r="C28" s="71">
        <v>992</v>
      </c>
      <c r="D28" s="93" t="s">
        <v>159</v>
      </c>
      <c r="E28" s="93" t="s">
        <v>162</v>
      </c>
      <c r="F28" s="13" t="s">
        <v>18</v>
      </c>
      <c r="G28" s="13"/>
      <c r="H28" s="132">
        <f>H29</f>
        <v>871.1</v>
      </c>
    </row>
    <row r="29" spans="1:8" ht="30.75" x14ac:dyDescent="0.3">
      <c r="A29" s="24"/>
      <c r="B29" s="7" t="s">
        <v>19</v>
      </c>
      <c r="C29" s="71">
        <v>992</v>
      </c>
      <c r="D29" s="93" t="s">
        <v>159</v>
      </c>
      <c r="E29" s="93" t="s">
        <v>162</v>
      </c>
      <c r="F29" s="13" t="s">
        <v>20</v>
      </c>
      <c r="G29" s="13"/>
      <c r="H29" s="132">
        <f>H30</f>
        <v>871.1</v>
      </c>
    </row>
    <row r="30" spans="1:8" ht="30.75" x14ac:dyDescent="0.3">
      <c r="A30" s="16"/>
      <c r="B30" s="7" t="s">
        <v>21</v>
      </c>
      <c r="C30" s="71">
        <v>992</v>
      </c>
      <c r="D30" s="93" t="s">
        <v>159</v>
      </c>
      <c r="E30" s="93" t="s">
        <v>162</v>
      </c>
      <c r="F30" s="13" t="s">
        <v>22</v>
      </c>
      <c r="G30" s="13"/>
      <c r="H30" s="132">
        <f>H31</f>
        <v>871.1</v>
      </c>
    </row>
    <row r="31" spans="1:8" ht="60.75" x14ac:dyDescent="0.3">
      <c r="A31" s="16"/>
      <c r="B31" s="7" t="s">
        <v>23</v>
      </c>
      <c r="C31" s="71">
        <v>992</v>
      </c>
      <c r="D31" s="93" t="s">
        <v>159</v>
      </c>
      <c r="E31" s="93" t="s">
        <v>162</v>
      </c>
      <c r="F31" s="13" t="s">
        <v>22</v>
      </c>
      <c r="G31" s="13">
        <v>100</v>
      </c>
      <c r="H31" s="132">
        <v>871.1</v>
      </c>
    </row>
    <row r="32" spans="1:8" ht="45" x14ac:dyDescent="0.3">
      <c r="A32" s="81"/>
      <c r="B32" s="125" t="s">
        <v>100</v>
      </c>
      <c r="C32" s="126">
        <v>992</v>
      </c>
      <c r="D32" s="127" t="s">
        <v>159</v>
      </c>
      <c r="E32" s="127" t="s">
        <v>163</v>
      </c>
      <c r="F32" s="128"/>
      <c r="G32" s="129"/>
      <c r="H32" s="135">
        <f>H33+H39+H41</f>
        <v>2479.3000000000002</v>
      </c>
    </row>
    <row r="33" spans="1:8" ht="30" x14ac:dyDescent="0.3">
      <c r="A33" s="16"/>
      <c r="B33" s="121" t="s">
        <v>17</v>
      </c>
      <c r="C33" s="130">
        <v>992</v>
      </c>
      <c r="D33" s="123" t="s">
        <v>159</v>
      </c>
      <c r="E33" s="123" t="s">
        <v>163</v>
      </c>
      <c r="F33" s="124" t="s">
        <v>18</v>
      </c>
      <c r="G33" s="124"/>
      <c r="H33" s="136">
        <f>H34</f>
        <v>2475.3000000000002</v>
      </c>
    </row>
    <row r="34" spans="1:8" ht="30" x14ac:dyDescent="0.3">
      <c r="A34" s="16"/>
      <c r="B34" s="12" t="s">
        <v>24</v>
      </c>
      <c r="C34" s="71">
        <v>992</v>
      </c>
      <c r="D34" s="93" t="s">
        <v>159</v>
      </c>
      <c r="E34" s="93" t="s">
        <v>163</v>
      </c>
      <c r="F34" s="13" t="s">
        <v>25</v>
      </c>
      <c r="G34" s="13"/>
      <c r="H34" s="132">
        <f>H35</f>
        <v>2475.3000000000002</v>
      </c>
    </row>
    <row r="35" spans="1:8" ht="30" x14ac:dyDescent="0.3">
      <c r="A35" s="16"/>
      <c r="B35" s="12" t="s">
        <v>21</v>
      </c>
      <c r="C35" s="71">
        <v>992</v>
      </c>
      <c r="D35" s="93" t="s">
        <v>159</v>
      </c>
      <c r="E35" s="93" t="s">
        <v>163</v>
      </c>
      <c r="F35" s="13" t="s">
        <v>26</v>
      </c>
      <c r="G35" s="60"/>
      <c r="H35" s="132">
        <f>H36+H37+H38</f>
        <v>2475.3000000000002</v>
      </c>
    </row>
    <row r="36" spans="1:8" ht="60" x14ac:dyDescent="0.3">
      <c r="A36" s="16"/>
      <c r="B36" s="121" t="s">
        <v>23</v>
      </c>
      <c r="C36" s="122">
        <v>992</v>
      </c>
      <c r="D36" s="123" t="s">
        <v>159</v>
      </c>
      <c r="E36" s="123" t="s">
        <v>163</v>
      </c>
      <c r="F36" s="124" t="s">
        <v>26</v>
      </c>
      <c r="G36" s="124">
        <v>100</v>
      </c>
      <c r="H36" s="136">
        <v>2013.9</v>
      </c>
    </row>
    <row r="37" spans="1:8" ht="30.75" x14ac:dyDescent="0.3">
      <c r="A37" s="16"/>
      <c r="B37" s="7" t="s">
        <v>27</v>
      </c>
      <c r="C37" s="71">
        <v>992</v>
      </c>
      <c r="D37" s="93" t="s">
        <v>159</v>
      </c>
      <c r="E37" s="93" t="s">
        <v>163</v>
      </c>
      <c r="F37" s="13" t="s">
        <v>26</v>
      </c>
      <c r="G37" s="13">
        <v>200</v>
      </c>
      <c r="H37" s="132">
        <v>454.4</v>
      </c>
    </row>
    <row r="38" spans="1:8" ht="18.75" x14ac:dyDescent="0.3">
      <c r="A38" s="16"/>
      <c r="B38" s="7" t="s">
        <v>28</v>
      </c>
      <c r="C38" s="13">
        <v>992</v>
      </c>
      <c r="D38" s="93" t="s">
        <v>159</v>
      </c>
      <c r="E38" s="93" t="s">
        <v>163</v>
      </c>
      <c r="F38" s="13" t="s">
        <v>26</v>
      </c>
      <c r="G38" s="13">
        <v>800</v>
      </c>
      <c r="H38" s="132">
        <v>7</v>
      </c>
    </row>
    <row r="39" spans="1:8" ht="30.75" x14ac:dyDescent="0.3">
      <c r="A39" s="16"/>
      <c r="B39" s="7" t="s">
        <v>31</v>
      </c>
      <c r="C39" s="13">
        <v>992</v>
      </c>
      <c r="D39" s="93" t="s">
        <v>159</v>
      </c>
      <c r="E39" s="93" t="s">
        <v>163</v>
      </c>
      <c r="F39" s="13" t="s">
        <v>34</v>
      </c>
      <c r="G39" s="13"/>
      <c r="H39" s="132">
        <v>0.2</v>
      </c>
    </row>
    <row r="40" spans="1:8" ht="18.75" x14ac:dyDescent="0.3">
      <c r="A40" s="16"/>
      <c r="B40" s="7" t="s">
        <v>33</v>
      </c>
      <c r="C40" s="13">
        <v>992</v>
      </c>
      <c r="D40" s="93" t="s">
        <v>159</v>
      </c>
      <c r="E40" s="93" t="s">
        <v>163</v>
      </c>
      <c r="F40" s="13" t="s">
        <v>34</v>
      </c>
      <c r="G40" s="13">
        <v>500</v>
      </c>
      <c r="H40" s="132">
        <v>0.2</v>
      </c>
    </row>
    <row r="41" spans="1:8" ht="18.75" x14ac:dyDescent="0.3">
      <c r="A41" s="16"/>
      <c r="B41" s="7" t="s">
        <v>41</v>
      </c>
      <c r="C41" s="13">
        <v>992</v>
      </c>
      <c r="D41" s="93" t="s">
        <v>159</v>
      </c>
      <c r="E41" s="93" t="s">
        <v>163</v>
      </c>
      <c r="F41" s="13" t="s">
        <v>42</v>
      </c>
      <c r="G41" s="13"/>
      <c r="H41" s="132">
        <v>3.8</v>
      </c>
    </row>
    <row r="42" spans="1:8" ht="18.75" x14ac:dyDescent="0.3">
      <c r="A42" s="16"/>
      <c r="B42" s="7" t="s">
        <v>93</v>
      </c>
      <c r="C42" s="13">
        <v>992</v>
      </c>
      <c r="D42" s="93" t="s">
        <v>159</v>
      </c>
      <c r="E42" s="93" t="s">
        <v>163</v>
      </c>
      <c r="F42" s="13" t="s">
        <v>80</v>
      </c>
      <c r="G42" s="13"/>
      <c r="H42" s="132">
        <v>3.8</v>
      </c>
    </row>
    <row r="43" spans="1:8" ht="18.75" x14ac:dyDescent="0.3">
      <c r="A43" s="16"/>
      <c r="B43" s="7" t="s">
        <v>81</v>
      </c>
      <c r="C43" s="13">
        <v>992</v>
      </c>
      <c r="D43" s="93" t="s">
        <v>159</v>
      </c>
      <c r="E43" s="93" t="s">
        <v>163</v>
      </c>
      <c r="F43" s="13" t="s">
        <v>82</v>
      </c>
      <c r="G43" s="13"/>
      <c r="H43" s="132">
        <v>3.8</v>
      </c>
    </row>
    <row r="44" spans="1:8" ht="45.75" x14ac:dyDescent="0.3">
      <c r="A44" s="16"/>
      <c r="B44" s="7" t="s">
        <v>88</v>
      </c>
      <c r="C44" s="13">
        <v>992</v>
      </c>
      <c r="D44" s="93" t="s">
        <v>159</v>
      </c>
      <c r="E44" s="93" t="s">
        <v>163</v>
      </c>
      <c r="F44" s="13" t="s">
        <v>90</v>
      </c>
      <c r="G44" s="13"/>
      <c r="H44" s="132">
        <v>3.8</v>
      </c>
    </row>
    <row r="45" spans="1:8" ht="30.75" x14ac:dyDescent="0.3">
      <c r="A45" s="16"/>
      <c r="B45" s="7" t="s">
        <v>27</v>
      </c>
      <c r="C45" s="13">
        <v>992</v>
      </c>
      <c r="D45" s="93" t="s">
        <v>159</v>
      </c>
      <c r="E45" s="93" t="s">
        <v>163</v>
      </c>
      <c r="F45" s="13" t="s">
        <v>90</v>
      </c>
      <c r="G45" s="13">
        <v>200</v>
      </c>
      <c r="H45" s="132">
        <v>3.8</v>
      </c>
    </row>
    <row r="46" spans="1:8" ht="18.75" x14ac:dyDescent="0.3">
      <c r="A46" s="81"/>
      <c r="B46" s="78" t="s">
        <v>103</v>
      </c>
      <c r="C46" s="79">
        <v>992</v>
      </c>
      <c r="D46" s="94" t="s">
        <v>159</v>
      </c>
      <c r="E46" s="94">
        <v>11</v>
      </c>
      <c r="F46" s="80"/>
      <c r="G46" s="80"/>
      <c r="H46" s="134">
        <v>10</v>
      </c>
    </row>
    <row r="47" spans="1:8" ht="30.75" x14ac:dyDescent="0.3">
      <c r="A47" s="16"/>
      <c r="B47" s="7" t="s">
        <v>17</v>
      </c>
      <c r="C47" s="71">
        <v>992</v>
      </c>
      <c r="D47" s="93" t="s">
        <v>159</v>
      </c>
      <c r="E47" s="93">
        <v>11</v>
      </c>
      <c r="F47" s="13" t="s">
        <v>18</v>
      </c>
      <c r="G47" s="13"/>
      <c r="H47" s="132">
        <v>10</v>
      </c>
    </row>
    <row r="48" spans="1:8" ht="30.75" x14ac:dyDescent="0.3">
      <c r="A48" s="16"/>
      <c r="B48" s="7" t="s">
        <v>24</v>
      </c>
      <c r="C48" s="71">
        <v>992</v>
      </c>
      <c r="D48" s="93" t="s">
        <v>159</v>
      </c>
      <c r="E48" s="93">
        <v>11</v>
      </c>
      <c r="F48" s="13" t="s">
        <v>25</v>
      </c>
      <c r="G48" s="13"/>
      <c r="H48" s="132">
        <v>10</v>
      </c>
    </row>
    <row r="49" spans="1:8" ht="30.75" x14ac:dyDescent="0.3">
      <c r="A49" s="16"/>
      <c r="B49" s="7" t="s">
        <v>29</v>
      </c>
      <c r="C49" s="71">
        <v>992</v>
      </c>
      <c r="D49" s="93" t="s">
        <v>159</v>
      </c>
      <c r="E49" s="93">
        <v>11</v>
      </c>
      <c r="F49" s="13" t="s">
        <v>30</v>
      </c>
      <c r="G49" s="13"/>
      <c r="H49" s="132">
        <v>10</v>
      </c>
    </row>
    <row r="50" spans="1:8" ht="18.75" x14ac:dyDescent="0.3">
      <c r="A50" s="16"/>
      <c r="B50" s="7" t="s">
        <v>28</v>
      </c>
      <c r="C50" s="71">
        <v>992</v>
      </c>
      <c r="D50" s="93" t="s">
        <v>159</v>
      </c>
      <c r="E50" s="93">
        <v>11</v>
      </c>
      <c r="F50" s="13" t="s">
        <v>30</v>
      </c>
      <c r="G50" s="13">
        <v>800</v>
      </c>
      <c r="H50" s="132">
        <v>10</v>
      </c>
    </row>
    <row r="51" spans="1:8" ht="18.75" x14ac:dyDescent="0.3">
      <c r="A51" s="81"/>
      <c r="B51" s="78" t="s">
        <v>124</v>
      </c>
      <c r="C51" s="79">
        <v>992</v>
      </c>
      <c r="D51" s="94" t="s">
        <v>159</v>
      </c>
      <c r="E51" s="94">
        <v>13</v>
      </c>
      <c r="F51" s="80"/>
      <c r="G51" s="80"/>
      <c r="H51" s="134">
        <v>48</v>
      </c>
    </row>
    <row r="52" spans="1:8" ht="18.75" x14ac:dyDescent="0.3">
      <c r="A52" s="16"/>
      <c r="B52" s="7" t="s">
        <v>125</v>
      </c>
      <c r="C52" s="71">
        <v>992</v>
      </c>
      <c r="D52" s="93" t="s">
        <v>159</v>
      </c>
      <c r="E52" s="93">
        <v>13</v>
      </c>
      <c r="F52" s="13" t="s">
        <v>42</v>
      </c>
      <c r="G52" s="13"/>
      <c r="H52" s="132">
        <v>48</v>
      </c>
    </row>
    <row r="53" spans="1:8" ht="18.75" x14ac:dyDescent="0.3">
      <c r="A53" s="16"/>
      <c r="B53" s="7" t="s">
        <v>43</v>
      </c>
      <c r="C53" s="71">
        <v>992</v>
      </c>
      <c r="D53" s="93" t="s">
        <v>159</v>
      </c>
      <c r="E53" s="93">
        <v>13</v>
      </c>
      <c r="F53" s="13" t="s">
        <v>44</v>
      </c>
      <c r="G53" s="13"/>
      <c r="H53" s="132">
        <v>48</v>
      </c>
    </row>
    <row r="54" spans="1:8" ht="30.75" x14ac:dyDescent="0.3">
      <c r="A54" s="16"/>
      <c r="B54" s="14" t="s">
        <v>45</v>
      </c>
      <c r="C54" s="71">
        <v>992</v>
      </c>
      <c r="D54" s="93" t="s">
        <v>159</v>
      </c>
      <c r="E54" s="93">
        <v>13</v>
      </c>
      <c r="F54" s="13" t="s">
        <v>46</v>
      </c>
      <c r="G54" s="13"/>
      <c r="H54" s="132">
        <v>48</v>
      </c>
    </row>
    <row r="55" spans="1:8" ht="45.75" x14ac:dyDescent="0.3">
      <c r="A55" s="16"/>
      <c r="B55" s="14" t="s">
        <v>47</v>
      </c>
      <c r="C55" s="13">
        <v>992</v>
      </c>
      <c r="D55" s="93" t="s">
        <v>159</v>
      </c>
      <c r="E55" s="93">
        <v>13</v>
      </c>
      <c r="F55" s="13" t="s">
        <v>48</v>
      </c>
      <c r="G55" s="13"/>
      <c r="H55" s="137">
        <v>5</v>
      </c>
    </row>
    <row r="56" spans="1:8" ht="30.75" x14ac:dyDescent="0.3">
      <c r="A56" s="16"/>
      <c r="B56" s="14" t="s">
        <v>27</v>
      </c>
      <c r="C56" s="13">
        <v>992</v>
      </c>
      <c r="D56" s="93" t="s">
        <v>159</v>
      </c>
      <c r="E56" s="93">
        <v>13</v>
      </c>
      <c r="F56" s="13" t="s">
        <v>48</v>
      </c>
      <c r="G56" s="13">
        <v>200</v>
      </c>
      <c r="H56" s="137">
        <v>5</v>
      </c>
    </row>
    <row r="57" spans="1:8" ht="63.75" x14ac:dyDescent="0.3">
      <c r="A57" s="16"/>
      <c r="B57" s="7" t="s">
        <v>126</v>
      </c>
      <c r="C57" s="13">
        <v>992</v>
      </c>
      <c r="D57" s="93" t="s">
        <v>159</v>
      </c>
      <c r="E57" s="93">
        <v>13</v>
      </c>
      <c r="F57" s="13" t="s">
        <v>51</v>
      </c>
      <c r="G57" s="13"/>
      <c r="H57" s="132">
        <v>43</v>
      </c>
    </row>
    <row r="58" spans="1:8" ht="30.75" x14ac:dyDescent="0.3">
      <c r="A58" s="16"/>
      <c r="B58" s="7" t="s">
        <v>27</v>
      </c>
      <c r="C58" s="71">
        <v>992</v>
      </c>
      <c r="D58" s="93">
        <v>1</v>
      </c>
      <c r="E58" s="93">
        <v>13</v>
      </c>
      <c r="F58" s="13" t="s">
        <v>51</v>
      </c>
      <c r="G58" s="13">
        <v>200</v>
      </c>
      <c r="H58" s="132">
        <v>43</v>
      </c>
    </row>
    <row r="59" spans="1:8" ht="18.75" x14ac:dyDescent="0.3">
      <c r="A59" s="82"/>
      <c r="B59" s="83" t="s">
        <v>105</v>
      </c>
      <c r="C59" s="84">
        <v>992</v>
      </c>
      <c r="D59" s="95" t="s">
        <v>162</v>
      </c>
      <c r="E59" s="95" t="s">
        <v>160</v>
      </c>
      <c r="F59" s="46"/>
      <c r="G59" s="46"/>
      <c r="H59" s="138">
        <v>98.5</v>
      </c>
    </row>
    <row r="60" spans="1:8" ht="18.75" x14ac:dyDescent="0.3">
      <c r="A60" s="16"/>
      <c r="B60" s="7" t="s">
        <v>106</v>
      </c>
      <c r="C60" s="71">
        <v>992</v>
      </c>
      <c r="D60" s="93" t="s">
        <v>162</v>
      </c>
      <c r="E60" s="93" t="s">
        <v>158</v>
      </c>
      <c r="F60" s="13"/>
      <c r="G60" s="13"/>
      <c r="H60" s="137">
        <v>98.5</v>
      </c>
    </row>
    <row r="61" spans="1:8" ht="18.75" x14ac:dyDescent="0.3">
      <c r="A61" s="16"/>
      <c r="B61" s="7" t="s">
        <v>41</v>
      </c>
      <c r="C61" s="71">
        <v>992</v>
      </c>
      <c r="D61" s="93" t="s">
        <v>162</v>
      </c>
      <c r="E61" s="93" t="s">
        <v>158</v>
      </c>
      <c r="F61" s="13" t="s">
        <v>42</v>
      </c>
      <c r="G61" s="13"/>
      <c r="H61" s="137">
        <v>98.5</v>
      </c>
    </row>
    <row r="62" spans="1:8" ht="18.75" x14ac:dyDescent="0.3">
      <c r="A62" s="16"/>
      <c r="B62" s="7" t="s">
        <v>93</v>
      </c>
      <c r="C62" s="71">
        <v>992</v>
      </c>
      <c r="D62" s="93" t="s">
        <v>162</v>
      </c>
      <c r="E62" s="93" t="s">
        <v>158</v>
      </c>
      <c r="F62" s="13" t="s">
        <v>80</v>
      </c>
      <c r="G62" s="13"/>
      <c r="H62" s="137">
        <v>98.5</v>
      </c>
    </row>
    <row r="63" spans="1:8" ht="18.75" x14ac:dyDescent="0.3">
      <c r="A63" s="16"/>
      <c r="B63" s="7" t="s">
        <v>81</v>
      </c>
      <c r="C63" s="71">
        <v>992</v>
      </c>
      <c r="D63" s="93" t="s">
        <v>162</v>
      </c>
      <c r="E63" s="93" t="s">
        <v>158</v>
      </c>
      <c r="F63" s="13" t="s">
        <v>82</v>
      </c>
      <c r="G63" s="13"/>
      <c r="H63" s="137">
        <v>98.5</v>
      </c>
    </row>
    <row r="64" spans="1:8" ht="30.75" x14ac:dyDescent="0.3">
      <c r="A64" s="16"/>
      <c r="B64" s="7" t="s">
        <v>86</v>
      </c>
      <c r="C64" s="13">
        <v>992</v>
      </c>
      <c r="D64" s="93" t="s">
        <v>162</v>
      </c>
      <c r="E64" s="93" t="s">
        <v>158</v>
      </c>
      <c r="F64" s="13" t="s">
        <v>87</v>
      </c>
      <c r="G64" s="13"/>
      <c r="H64" s="137">
        <v>98.5</v>
      </c>
    </row>
    <row r="65" spans="1:8" ht="60.75" x14ac:dyDescent="0.3">
      <c r="A65" s="16"/>
      <c r="B65" s="7" t="s">
        <v>23</v>
      </c>
      <c r="C65" s="13">
        <v>992</v>
      </c>
      <c r="D65" s="93" t="s">
        <v>162</v>
      </c>
      <c r="E65" s="93" t="s">
        <v>158</v>
      </c>
      <c r="F65" s="13" t="s">
        <v>87</v>
      </c>
      <c r="G65" s="13">
        <v>100</v>
      </c>
      <c r="H65" s="137">
        <v>98.5</v>
      </c>
    </row>
    <row r="66" spans="1:8" ht="30.75" x14ac:dyDescent="0.3">
      <c r="A66" s="82"/>
      <c r="B66" s="83" t="s">
        <v>107</v>
      </c>
      <c r="C66" s="84">
        <v>992</v>
      </c>
      <c r="D66" s="95" t="s">
        <v>158</v>
      </c>
      <c r="E66" s="95" t="s">
        <v>160</v>
      </c>
      <c r="F66" s="46"/>
      <c r="G66" s="46"/>
      <c r="H66" s="138">
        <v>13.2</v>
      </c>
    </row>
    <row r="67" spans="1:8" ht="45.75" x14ac:dyDescent="0.3">
      <c r="A67" s="16"/>
      <c r="B67" s="7" t="s">
        <v>108</v>
      </c>
      <c r="C67" s="71">
        <v>992</v>
      </c>
      <c r="D67" s="93" t="s">
        <v>158</v>
      </c>
      <c r="E67" s="93">
        <v>10</v>
      </c>
      <c r="F67" s="13"/>
      <c r="G67" s="13"/>
      <c r="H67" s="132">
        <v>13.2</v>
      </c>
    </row>
    <row r="68" spans="1:8" ht="18.75" x14ac:dyDescent="0.3">
      <c r="A68" s="16"/>
      <c r="B68" s="7" t="s">
        <v>41</v>
      </c>
      <c r="C68" s="71">
        <v>992</v>
      </c>
      <c r="D68" s="93" t="s">
        <v>158</v>
      </c>
      <c r="E68" s="93">
        <v>10</v>
      </c>
      <c r="F68" s="13" t="s">
        <v>42</v>
      </c>
      <c r="G68" s="13"/>
      <c r="H68" s="132">
        <v>13.2</v>
      </c>
    </row>
    <row r="69" spans="1:8" ht="30.75" x14ac:dyDescent="0.3">
      <c r="A69" s="16"/>
      <c r="B69" s="14" t="s">
        <v>127</v>
      </c>
      <c r="C69" s="71">
        <v>992</v>
      </c>
      <c r="D69" s="93" t="s">
        <v>158</v>
      </c>
      <c r="E69" s="93">
        <v>10</v>
      </c>
      <c r="F69" s="13" t="s">
        <v>44</v>
      </c>
      <c r="G69" s="13"/>
      <c r="H69" s="132">
        <v>5</v>
      </c>
    </row>
    <row r="70" spans="1:8" ht="30.75" x14ac:dyDescent="0.3">
      <c r="A70" s="16"/>
      <c r="B70" s="14" t="s">
        <v>128</v>
      </c>
      <c r="C70" s="71">
        <v>992</v>
      </c>
      <c r="D70" s="93" t="s">
        <v>158</v>
      </c>
      <c r="E70" s="93">
        <v>10</v>
      </c>
      <c r="F70" s="13" t="s">
        <v>46</v>
      </c>
      <c r="G70" s="13"/>
      <c r="H70" s="132">
        <v>5</v>
      </c>
    </row>
    <row r="71" spans="1:8" ht="75.75" x14ac:dyDescent="0.3">
      <c r="A71" s="16"/>
      <c r="B71" s="14" t="s">
        <v>129</v>
      </c>
      <c r="C71" s="71">
        <v>992</v>
      </c>
      <c r="D71" s="93" t="s">
        <v>158</v>
      </c>
      <c r="E71" s="93">
        <v>10</v>
      </c>
      <c r="F71" s="13" t="s">
        <v>53</v>
      </c>
      <c r="G71" s="13"/>
      <c r="H71" s="132">
        <v>5</v>
      </c>
    </row>
    <row r="72" spans="1:8" ht="30.75" x14ac:dyDescent="0.3">
      <c r="A72" s="16"/>
      <c r="B72" s="14" t="s">
        <v>27</v>
      </c>
      <c r="C72" s="71">
        <v>992</v>
      </c>
      <c r="D72" s="93" t="s">
        <v>158</v>
      </c>
      <c r="E72" s="93">
        <v>10</v>
      </c>
      <c r="F72" s="13" t="s">
        <v>53</v>
      </c>
      <c r="G72" s="13">
        <v>200</v>
      </c>
      <c r="H72" s="132">
        <v>5</v>
      </c>
    </row>
    <row r="73" spans="1:8" ht="31.9" customHeight="1" x14ac:dyDescent="0.3">
      <c r="A73" s="16"/>
      <c r="B73" s="92" t="s">
        <v>157</v>
      </c>
      <c r="C73" s="71">
        <v>992</v>
      </c>
      <c r="D73" s="93" t="s">
        <v>158</v>
      </c>
      <c r="E73" s="93">
        <v>10</v>
      </c>
      <c r="F73" s="13" t="s">
        <v>80</v>
      </c>
      <c r="G73" s="13"/>
      <c r="H73" s="132">
        <v>8.1999999999999993</v>
      </c>
    </row>
    <row r="74" spans="1:8" ht="18.75" x14ac:dyDescent="0.3">
      <c r="A74" s="16"/>
      <c r="B74" s="14" t="s">
        <v>81</v>
      </c>
      <c r="C74" s="71">
        <v>992</v>
      </c>
      <c r="D74" s="93" t="s">
        <v>158</v>
      </c>
      <c r="E74" s="93">
        <v>10</v>
      </c>
      <c r="F74" s="13" t="s">
        <v>82</v>
      </c>
      <c r="G74" s="13"/>
      <c r="H74" s="132">
        <v>8.1999999999999993</v>
      </c>
    </row>
    <row r="75" spans="1:8" ht="45.75" x14ac:dyDescent="0.3">
      <c r="A75" s="16"/>
      <c r="B75" s="14" t="s">
        <v>156</v>
      </c>
      <c r="C75" s="71">
        <v>992</v>
      </c>
      <c r="D75" s="93" t="s">
        <v>158</v>
      </c>
      <c r="E75" s="93">
        <v>10</v>
      </c>
      <c r="F75" s="13" t="s">
        <v>155</v>
      </c>
      <c r="G75" s="13"/>
      <c r="H75" s="132">
        <v>8.1999999999999993</v>
      </c>
    </row>
    <row r="76" spans="1:8" ht="30.75" x14ac:dyDescent="0.3">
      <c r="A76" s="16"/>
      <c r="B76" s="14" t="s">
        <v>27</v>
      </c>
      <c r="C76" s="71">
        <v>992</v>
      </c>
      <c r="D76" s="93" t="s">
        <v>158</v>
      </c>
      <c r="E76" s="93">
        <v>10</v>
      </c>
      <c r="F76" s="13" t="s">
        <v>155</v>
      </c>
      <c r="G76" s="13">
        <v>200</v>
      </c>
      <c r="H76" s="132">
        <v>8.1999999999999993</v>
      </c>
    </row>
    <row r="77" spans="1:8" ht="18.75" x14ac:dyDescent="0.3">
      <c r="A77" s="85"/>
      <c r="B77" s="169" t="s">
        <v>109</v>
      </c>
      <c r="C77" s="170">
        <v>992</v>
      </c>
      <c r="D77" s="171" t="s">
        <v>163</v>
      </c>
      <c r="E77" s="171" t="s">
        <v>160</v>
      </c>
      <c r="F77" s="172"/>
      <c r="G77" s="172"/>
      <c r="H77" s="173">
        <f>H78+H84</f>
        <v>1281.7</v>
      </c>
    </row>
    <row r="78" spans="1:8" ht="18.75" x14ac:dyDescent="0.3">
      <c r="A78" s="11"/>
      <c r="B78" s="174" t="s">
        <v>110</v>
      </c>
      <c r="C78" s="175">
        <v>992</v>
      </c>
      <c r="D78" s="176" t="s">
        <v>163</v>
      </c>
      <c r="E78" s="176" t="s">
        <v>164</v>
      </c>
      <c r="F78" s="175"/>
      <c r="G78" s="175"/>
      <c r="H78" s="177">
        <v>1248.7</v>
      </c>
    </row>
    <row r="79" spans="1:8" ht="18.75" x14ac:dyDescent="0.3">
      <c r="A79" s="11"/>
      <c r="B79" s="174" t="s">
        <v>125</v>
      </c>
      <c r="C79" s="175">
        <v>992</v>
      </c>
      <c r="D79" s="176" t="s">
        <v>163</v>
      </c>
      <c r="E79" s="176" t="s">
        <v>164</v>
      </c>
      <c r="F79" s="175" t="s">
        <v>42</v>
      </c>
      <c r="G79" s="175"/>
      <c r="H79" s="177">
        <v>1248.7</v>
      </c>
    </row>
    <row r="80" spans="1:8" ht="18.75" x14ac:dyDescent="0.3">
      <c r="A80" s="11"/>
      <c r="B80" s="174" t="s">
        <v>55</v>
      </c>
      <c r="C80" s="175">
        <v>992</v>
      </c>
      <c r="D80" s="176" t="s">
        <v>163</v>
      </c>
      <c r="E80" s="176" t="s">
        <v>164</v>
      </c>
      <c r="F80" s="175" t="s">
        <v>56</v>
      </c>
      <c r="G80" s="175"/>
      <c r="H80" s="177">
        <v>1248.7</v>
      </c>
    </row>
    <row r="81" spans="1:8" ht="18.75" x14ac:dyDescent="0.3">
      <c r="A81" s="11"/>
      <c r="B81" s="174" t="s">
        <v>57</v>
      </c>
      <c r="C81" s="175">
        <v>992</v>
      </c>
      <c r="D81" s="176" t="s">
        <v>163</v>
      </c>
      <c r="E81" s="176" t="s">
        <v>164</v>
      </c>
      <c r="F81" s="175" t="s">
        <v>58</v>
      </c>
      <c r="G81" s="175"/>
      <c r="H81" s="177">
        <v>1248.7</v>
      </c>
    </row>
    <row r="82" spans="1:8" ht="18.75" x14ac:dyDescent="0.3">
      <c r="A82" s="11"/>
      <c r="B82" s="174" t="s">
        <v>59</v>
      </c>
      <c r="C82" s="175">
        <v>992</v>
      </c>
      <c r="D82" s="176" t="s">
        <v>163</v>
      </c>
      <c r="E82" s="176" t="s">
        <v>164</v>
      </c>
      <c r="F82" s="175" t="s">
        <v>60</v>
      </c>
      <c r="G82" s="175"/>
      <c r="H82" s="177">
        <v>1248.7</v>
      </c>
    </row>
    <row r="83" spans="1:8" ht="30.75" x14ac:dyDescent="0.3">
      <c r="A83" s="11"/>
      <c r="B83" s="174" t="s">
        <v>27</v>
      </c>
      <c r="C83" s="175">
        <v>992</v>
      </c>
      <c r="D83" s="176" t="s">
        <v>163</v>
      </c>
      <c r="E83" s="176" t="s">
        <v>164</v>
      </c>
      <c r="F83" s="175" t="s">
        <v>60</v>
      </c>
      <c r="G83" s="175">
        <v>200</v>
      </c>
      <c r="H83" s="177">
        <v>1248.7</v>
      </c>
    </row>
    <row r="84" spans="1:8" ht="18.75" x14ac:dyDescent="0.3">
      <c r="A84" s="24"/>
      <c r="B84" s="14" t="s">
        <v>130</v>
      </c>
      <c r="C84" s="61">
        <v>992</v>
      </c>
      <c r="D84" s="93" t="s">
        <v>163</v>
      </c>
      <c r="E84" s="93">
        <v>12</v>
      </c>
      <c r="F84" s="72"/>
      <c r="G84" s="72"/>
      <c r="H84" s="132">
        <v>33</v>
      </c>
    </row>
    <row r="85" spans="1:8" ht="18.75" x14ac:dyDescent="0.3">
      <c r="A85" s="24"/>
      <c r="B85" s="14" t="s">
        <v>125</v>
      </c>
      <c r="C85" s="61">
        <v>992</v>
      </c>
      <c r="D85" s="93" t="s">
        <v>163</v>
      </c>
      <c r="E85" s="93">
        <v>12</v>
      </c>
      <c r="F85" s="13" t="s">
        <v>42</v>
      </c>
      <c r="G85" s="72"/>
      <c r="H85" s="132">
        <v>33</v>
      </c>
    </row>
    <row r="86" spans="1:8" ht="18.75" x14ac:dyDescent="0.3">
      <c r="A86" s="24"/>
      <c r="B86" s="14" t="s">
        <v>43</v>
      </c>
      <c r="C86" s="61">
        <v>992</v>
      </c>
      <c r="D86" s="93" t="s">
        <v>163</v>
      </c>
      <c r="E86" s="93">
        <v>12</v>
      </c>
      <c r="F86" s="13" t="s">
        <v>44</v>
      </c>
      <c r="G86" s="72"/>
      <c r="H86" s="132">
        <v>33</v>
      </c>
    </row>
    <row r="87" spans="1:8" ht="30.75" x14ac:dyDescent="0.3">
      <c r="A87" s="24"/>
      <c r="B87" s="14" t="s">
        <v>45</v>
      </c>
      <c r="C87" s="61">
        <v>992</v>
      </c>
      <c r="D87" s="93" t="s">
        <v>163</v>
      </c>
      <c r="E87" s="93">
        <v>12</v>
      </c>
      <c r="F87" s="13" t="s">
        <v>46</v>
      </c>
      <c r="G87" s="72"/>
      <c r="H87" s="132">
        <v>33</v>
      </c>
    </row>
    <row r="88" spans="1:8" ht="45.75" x14ac:dyDescent="0.3">
      <c r="A88" s="24"/>
      <c r="B88" s="14" t="s">
        <v>49</v>
      </c>
      <c r="C88" s="61">
        <v>992</v>
      </c>
      <c r="D88" s="93" t="s">
        <v>163</v>
      </c>
      <c r="E88" s="93">
        <v>12</v>
      </c>
      <c r="F88" s="13" t="s">
        <v>50</v>
      </c>
      <c r="G88" s="72"/>
      <c r="H88" s="132">
        <v>3</v>
      </c>
    </row>
    <row r="89" spans="1:8" ht="30.75" x14ac:dyDescent="0.3">
      <c r="A89" s="24"/>
      <c r="B89" s="14" t="s">
        <v>27</v>
      </c>
      <c r="C89" s="61">
        <v>992</v>
      </c>
      <c r="D89" s="93" t="s">
        <v>163</v>
      </c>
      <c r="E89" s="93">
        <v>12</v>
      </c>
      <c r="F89" s="13" t="s">
        <v>50</v>
      </c>
      <c r="G89" s="13">
        <v>200</v>
      </c>
      <c r="H89" s="132">
        <v>3</v>
      </c>
    </row>
    <row r="90" spans="1:8" ht="45.75" x14ac:dyDescent="0.3">
      <c r="A90" s="24"/>
      <c r="B90" s="14" t="s">
        <v>91</v>
      </c>
      <c r="C90" s="61">
        <v>992</v>
      </c>
      <c r="D90" s="93" t="s">
        <v>163</v>
      </c>
      <c r="E90" s="93">
        <v>12</v>
      </c>
      <c r="F90" s="13" t="s">
        <v>52</v>
      </c>
      <c r="G90" s="72"/>
      <c r="H90" s="132">
        <v>30</v>
      </c>
    </row>
    <row r="91" spans="1:8" ht="30.75" x14ac:dyDescent="0.3">
      <c r="A91" s="24"/>
      <c r="B91" s="14" t="s">
        <v>27</v>
      </c>
      <c r="C91" s="61">
        <v>992</v>
      </c>
      <c r="D91" s="93" t="s">
        <v>163</v>
      </c>
      <c r="E91" s="93">
        <v>12</v>
      </c>
      <c r="F91" s="13" t="s">
        <v>52</v>
      </c>
      <c r="G91" s="13">
        <v>200</v>
      </c>
      <c r="H91" s="132">
        <v>30</v>
      </c>
    </row>
    <row r="92" spans="1:8" ht="18.75" x14ac:dyDescent="0.3">
      <c r="A92" s="86"/>
      <c r="B92" s="83" t="s">
        <v>112</v>
      </c>
      <c r="C92" s="46">
        <v>992</v>
      </c>
      <c r="D92" s="95" t="s">
        <v>165</v>
      </c>
      <c r="E92" s="95" t="s">
        <v>160</v>
      </c>
      <c r="F92" s="87"/>
      <c r="G92" s="87"/>
      <c r="H92" s="138">
        <f>H93</f>
        <v>364.5</v>
      </c>
    </row>
    <row r="93" spans="1:8" ht="18.75" x14ac:dyDescent="0.3">
      <c r="A93" s="24"/>
      <c r="B93" s="14" t="s">
        <v>113</v>
      </c>
      <c r="C93" s="71">
        <v>992</v>
      </c>
      <c r="D93" s="93" t="s">
        <v>165</v>
      </c>
      <c r="E93" s="93" t="s">
        <v>158</v>
      </c>
      <c r="F93" s="13"/>
      <c r="G93" s="13"/>
      <c r="H93" s="137">
        <f>H94</f>
        <v>364.5</v>
      </c>
    </row>
    <row r="94" spans="1:8" ht="18.75" x14ac:dyDescent="0.3">
      <c r="A94" s="24"/>
      <c r="B94" s="14" t="s">
        <v>125</v>
      </c>
      <c r="C94" s="71">
        <v>992</v>
      </c>
      <c r="D94" s="93" t="s">
        <v>165</v>
      </c>
      <c r="E94" s="93" t="s">
        <v>158</v>
      </c>
      <c r="F94" s="13" t="s">
        <v>42</v>
      </c>
      <c r="G94" s="13"/>
      <c r="H94" s="137">
        <f>H97+H99+H101</f>
        <v>364.5</v>
      </c>
    </row>
    <row r="95" spans="1:8" ht="18.75" x14ac:dyDescent="0.3">
      <c r="A95" s="24"/>
      <c r="B95" s="14" t="s">
        <v>61</v>
      </c>
      <c r="C95" s="71">
        <v>992</v>
      </c>
      <c r="D95" s="93" t="s">
        <v>165</v>
      </c>
      <c r="E95" s="93" t="s">
        <v>158</v>
      </c>
      <c r="F95" s="13" t="s">
        <v>62</v>
      </c>
      <c r="G95" s="13"/>
      <c r="H95" s="137">
        <v>77</v>
      </c>
    </row>
    <row r="96" spans="1:8" ht="17.25" customHeight="1" x14ac:dyDescent="0.3">
      <c r="A96" s="16"/>
      <c r="B96" s="14" t="s">
        <v>63</v>
      </c>
      <c r="C96" s="71">
        <v>992</v>
      </c>
      <c r="D96" s="93" t="s">
        <v>165</v>
      </c>
      <c r="E96" s="93" t="s">
        <v>158</v>
      </c>
      <c r="F96" s="13" t="s">
        <v>64</v>
      </c>
      <c r="G96" s="13"/>
      <c r="H96" s="137">
        <v>77</v>
      </c>
    </row>
    <row r="97" spans="1:8" ht="18.75" x14ac:dyDescent="0.3">
      <c r="A97" s="16"/>
      <c r="B97" s="7" t="s">
        <v>65</v>
      </c>
      <c r="C97" s="71">
        <v>992</v>
      </c>
      <c r="D97" s="93" t="s">
        <v>165</v>
      </c>
      <c r="E97" s="93" t="s">
        <v>158</v>
      </c>
      <c r="F97" s="13" t="s">
        <v>66</v>
      </c>
      <c r="G97" s="13"/>
      <c r="H97" s="137">
        <v>65</v>
      </c>
    </row>
    <row r="98" spans="1:8" ht="30.75" x14ac:dyDescent="0.3">
      <c r="A98" s="16"/>
      <c r="B98" s="7" t="s">
        <v>27</v>
      </c>
      <c r="C98" s="71">
        <v>992</v>
      </c>
      <c r="D98" s="93" t="s">
        <v>165</v>
      </c>
      <c r="E98" s="93" t="s">
        <v>158</v>
      </c>
      <c r="F98" s="13" t="s">
        <v>66</v>
      </c>
      <c r="G98" s="13">
        <v>200</v>
      </c>
      <c r="H98" s="137">
        <v>65</v>
      </c>
    </row>
    <row r="99" spans="1:8" ht="18.75" x14ac:dyDescent="0.3">
      <c r="A99" s="168"/>
      <c r="B99" s="140" t="s">
        <v>131</v>
      </c>
      <c r="C99" s="130">
        <v>992</v>
      </c>
      <c r="D99" s="123" t="s">
        <v>165</v>
      </c>
      <c r="E99" s="123" t="s">
        <v>158</v>
      </c>
      <c r="F99" s="124" t="s">
        <v>68</v>
      </c>
      <c r="G99" s="124"/>
      <c r="H99" s="136">
        <v>87</v>
      </c>
    </row>
    <row r="100" spans="1:8" ht="30.75" x14ac:dyDescent="0.3">
      <c r="A100" s="168"/>
      <c r="B100" s="140" t="s">
        <v>27</v>
      </c>
      <c r="C100" s="130">
        <v>992</v>
      </c>
      <c r="D100" s="123" t="s">
        <v>165</v>
      </c>
      <c r="E100" s="123" t="s">
        <v>158</v>
      </c>
      <c r="F100" s="124" t="s">
        <v>68</v>
      </c>
      <c r="G100" s="124">
        <v>200</v>
      </c>
      <c r="H100" s="136">
        <v>87</v>
      </c>
    </row>
    <row r="101" spans="1:8" ht="45.75" x14ac:dyDescent="0.3">
      <c r="A101" s="168"/>
      <c r="B101" s="140" t="s">
        <v>216</v>
      </c>
      <c r="C101" s="130">
        <v>992</v>
      </c>
      <c r="D101" s="123" t="s">
        <v>165</v>
      </c>
      <c r="E101" s="123" t="s">
        <v>158</v>
      </c>
      <c r="F101" s="124" t="s">
        <v>215</v>
      </c>
      <c r="G101" s="124"/>
      <c r="H101" s="136">
        <v>212.5</v>
      </c>
    </row>
    <row r="102" spans="1:8" ht="30.75" x14ac:dyDescent="0.3">
      <c r="A102" s="168"/>
      <c r="B102" s="140" t="s">
        <v>27</v>
      </c>
      <c r="C102" s="130">
        <v>992</v>
      </c>
      <c r="D102" s="123" t="s">
        <v>165</v>
      </c>
      <c r="E102" s="123" t="s">
        <v>158</v>
      </c>
      <c r="F102" s="124" t="s">
        <v>215</v>
      </c>
      <c r="G102" s="124">
        <v>200</v>
      </c>
      <c r="H102" s="136">
        <v>212.5</v>
      </c>
    </row>
    <row r="103" spans="1:8" ht="18.75" x14ac:dyDescent="0.3">
      <c r="A103" s="82"/>
      <c r="B103" s="88" t="s">
        <v>114</v>
      </c>
      <c r="C103" s="84">
        <v>992</v>
      </c>
      <c r="D103" s="95" t="s">
        <v>166</v>
      </c>
      <c r="E103" s="95" t="s">
        <v>160</v>
      </c>
      <c r="F103" s="46"/>
      <c r="G103" s="46"/>
      <c r="H103" s="138">
        <v>10</v>
      </c>
    </row>
    <row r="104" spans="1:8" ht="18.75" x14ac:dyDescent="0.3">
      <c r="A104" s="8"/>
      <c r="B104" s="12" t="s">
        <v>132</v>
      </c>
      <c r="C104" s="71">
        <v>992</v>
      </c>
      <c r="D104" s="93" t="s">
        <v>166</v>
      </c>
      <c r="E104" s="93" t="s">
        <v>166</v>
      </c>
      <c r="F104" s="13"/>
      <c r="G104" s="13"/>
      <c r="H104" s="132">
        <v>10</v>
      </c>
    </row>
    <row r="105" spans="1:8" ht="18.75" x14ac:dyDescent="0.3">
      <c r="A105" s="8"/>
      <c r="B105" s="7" t="s">
        <v>125</v>
      </c>
      <c r="C105" s="71">
        <v>992</v>
      </c>
      <c r="D105" s="93" t="s">
        <v>166</v>
      </c>
      <c r="E105" s="93" t="s">
        <v>166</v>
      </c>
      <c r="F105" s="13" t="s">
        <v>42</v>
      </c>
      <c r="G105" s="13"/>
      <c r="H105" s="132">
        <v>10</v>
      </c>
    </row>
    <row r="106" spans="1:8" ht="18.75" x14ac:dyDescent="0.3">
      <c r="A106" s="8"/>
      <c r="B106" s="7" t="s">
        <v>43</v>
      </c>
      <c r="C106" s="71">
        <v>992</v>
      </c>
      <c r="D106" s="93" t="s">
        <v>166</v>
      </c>
      <c r="E106" s="93" t="s">
        <v>166</v>
      </c>
      <c r="F106" s="13" t="s">
        <v>44</v>
      </c>
      <c r="G106" s="13"/>
      <c r="H106" s="132">
        <v>10</v>
      </c>
    </row>
    <row r="107" spans="1:8" ht="30.75" x14ac:dyDescent="0.3">
      <c r="A107" s="8"/>
      <c r="B107" s="7" t="s">
        <v>45</v>
      </c>
      <c r="C107" s="71">
        <v>992</v>
      </c>
      <c r="D107" s="93" t="s">
        <v>166</v>
      </c>
      <c r="E107" s="93" t="s">
        <v>166</v>
      </c>
      <c r="F107" s="13" t="s">
        <v>46</v>
      </c>
      <c r="G107" s="13"/>
      <c r="H107" s="132">
        <v>10</v>
      </c>
    </row>
    <row r="108" spans="1:8" ht="45.75" x14ac:dyDescent="0.3">
      <c r="A108" s="8"/>
      <c r="B108" s="7" t="s">
        <v>94</v>
      </c>
      <c r="C108" s="71">
        <v>992</v>
      </c>
      <c r="D108" s="93" t="s">
        <v>166</v>
      </c>
      <c r="E108" s="93" t="s">
        <v>166</v>
      </c>
      <c r="F108" s="13" t="s">
        <v>54</v>
      </c>
      <c r="G108" s="13"/>
      <c r="H108" s="132">
        <v>10</v>
      </c>
    </row>
    <row r="109" spans="1:8" ht="30.75" x14ac:dyDescent="0.3">
      <c r="A109" s="8"/>
      <c r="B109" s="7" t="s">
        <v>27</v>
      </c>
      <c r="C109" s="71">
        <v>992</v>
      </c>
      <c r="D109" s="93" t="s">
        <v>166</v>
      </c>
      <c r="E109" s="93" t="s">
        <v>166</v>
      </c>
      <c r="F109" s="13" t="s">
        <v>54</v>
      </c>
      <c r="G109" s="13">
        <v>200</v>
      </c>
      <c r="H109" s="132">
        <v>10</v>
      </c>
    </row>
    <row r="110" spans="1:8" ht="18.75" x14ac:dyDescent="0.3">
      <c r="A110" s="82"/>
      <c r="B110" s="83" t="s">
        <v>116</v>
      </c>
      <c r="C110" s="84">
        <v>992</v>
      </c>
      <c r="D110" s="95" t="s">
        <v>167</v>
      </c>
      <c r="E110" s="95" t="s">
        <v>160</v>
      </c>
      <c r="F110" s="46"/>
      <c r="G110" s="46"/>
      <c r="H110" s="138">
        <v>1433.5</v>
      </c>
    </row>
    <row r="111" spans="1:8" ht="18.75" x14ac:dyDescent="0.3">
      <c r="A111" s="8"/>
      <c r="B111" s="7" t="s">
        <v>117</v>
      </c>
      <c r="C111" s="71">
        <v>992</v>
      </c>
      <c r="D111" s="93" t="s">
        <v>167</v>
      </c>
      <c r="E111" s="93" t="s">
        <v>159</v>
      </c>
      <c r="F111" s="13"/>
      <c r="G111" s="13"/>
      <c r="H111" s="132">
        <v>1433.5</v>
      </c>
    </row>
    <row r="112" spans="1:8" ht="18.75" x14ac:dyDescent="0.3">
      <c r="A112" s="8"/>
      <c r="B112" s="7" t="s">
        <v>125</v>
      </c>
      <c r="C112" s="71">
        <v>992</v>
      </c>
      <c r="D112" s="93" t="s">
        <v>167</v>
      </c>
      <c r="E112" s="93" t="s">
        <v>159</v>
      </c>
      <c r="F112" s="13" t="s">
        <v>42</v>
      </c>
      <c r="G112" s="70"/>
      <c r="H112" s="132">
        <f>H113+H119</f>
        <v>1433.5</v>
      </c>
    </row>
    <row r="113" spans="1:8" ht="18.75" x14ac:dyDescent="0.3">
      <c r="A113" s="8"/>
      <c r="B113" s="7" t="s">
        <v>69</v>
      </c>
      <c r="C113" s="71">
        <v>992</v>
      </c>
      <c r="D113" s="93" t="s">
        <v>167</v>
      </c>
      <c r="E113" s="93" t="s">
        <v>159</v>
      </c>
      <c r="F113" s="13" t="s">
        <v>70</v>
      </c>
      <c r="G113" s="70"/>
      <c r="H113" s="132">
        <v>1210.5</v>
      </c>
    </row>
    <row r="114" spans="1:8" ht="18.75" x14ac:dyDescent="0.3">
      <c r="A114" s="8"/>
      <c r="B114" s="7" t="s">
        <v>71</v>
      </c>
      <c r="C114" s="71">
        <v>992</v>
      </c>
      <c r="D114" s="93" t="s">
        <v>167</v>
      </c>
      <c r="E114" s="93" t="s">
        <v>159</v>
      </c>
      <c r="F114" s="13" t="s">
        <v>72</v>
      </c>
      <c r="G114" s="70"/>
      <c r="H114" s="132">
        <v>1210.5</v>
      </c>
    </row>
    <row r="115" spans="1:8" ht="30.75" x14ac:dyDescent="0.3">
      <c r="A115" s="8"/>
      <c r="B115" s="7" t="s">
        <v>73</v>
      </c>
      <c r="C115" s="71">
        <v>992</v>
      </c>
      <c r="D115" s="93" t="s">
        <v>167</v>
      </c>
      <c r="E115" s="93" t="s">
        <v>159</v>
      </c>
      <c r="F115" s="13" t="s">
        <v>74</v>
      </c>
      <c r="G115" s="70"/>
      <c r="H115" s="132">
        <f>H116+H117+H118</f>
        <v>1210.5</v>
      </c>
    </row>
    <row r="116" spans="1:8" ht="60" x14ac:dyDescent="0.3">
      <c r="A116" s="8"/>
      <c r="B116" s="121" t="s">
        <v>23</v>
      </c>
      <c r="C116" s="122">
        <v>992</v>
      </c>
      <c r="D116" s="123" t="s">
        <v>167</v>
      </c>
      <c r="E116" s="123" t="s">
        <v>159</v>
      </c>
      <c r="F116" s="124" t="s">
        <v>74</v>
      </c>
      <c r="G116" s="139">
        <v>100</v>
      </c>
      <c r="H116" s="136">
        <v>1010.5</v>
      </c>
    </row>
    <row r="117" spans="1:8" ht="30.75" x14ac:dyDescent="0.3">
      <c r="A117" s="16"/>
      <c r="B117" s="140" t="s">
        <v>27</v>
      </c>
      <c r="C117" s="130">
        <v>992</v>
      </c>
      <c r="D117" s="123" t="s">
        <v>167</v>
      </c>
      <c r="E117" s="123" t="s">
        <v>159</v>
      </c>
      <c r="F117" s="124" t="s">
        <v>74</v>
      </c>
      <c r="G117" s="124">
        <v>200</v>
      </c>
      <c r="H117" s="136">
        <v>197</v>
      </c>
    </row>
    <row r="118" spans="1:8" ht="18.75" x14ac:dyDescent="0.3">
      <c r="A118" s="16"/>
      <c r="B118" s="7" t="s">
        <v>28</v>
      </c>
      <c r="C118" s="13">
        <v>992</v>
      </c>
      <c r="D118" s="93" t="s">
        <v>167</v>
      </c>
      <c r="E118" s="93" t="s">
        <v>159</v>
      </c>
      <c r="F118" s="13" t="s">
        <v>74</v>
      </c>
      <c r="G118" s="13">
        <v>800</v>
      </c>
      <c r="H118" s="132">
        <v>3</v>
      </c>
    </row>
    <row r="119" spans="1:8" ht="18.75" x14ac:dyDescent="0.3">
      <c r="A119" s="8"/>
      <c r="B119" s="7" t="s">
        <v>75</v>
      </c>
      <c r="C119" s="71">
        <v>992</v>
      </c>
      <c r="D119" s="93" t="s">
        <v>167</v>
      </c>
      <c r="E119" s="93" t="s">
        <v>159</v>
      </c>
      <c r="F119" s="13" t="s">
        <v>76</v>
      </c>
      <c r="G119" s="70"/>
      <c r="H119" s="132">
        <v>223</v>
      </c>
    </row>
    <row r="120" spans="1:8" ht="18.75" x14ac:dyDescent="0.3">
      <c r="A120" s="8"/>
      <c r="B120" s="7" t="s">
        <v>77</v>
      </c>
      <c r="C120" s="71">
        <v>992</v>
      </c>
      <c r="D120" s="93" t="s">
        <v>167</v>
      </c>
      <c r="E120" s="93" t="s">
        <v>159</v>
      </c>
      <c r="F120" s="13" t="s">
        <v>78</v>
      </c>
      <c r="G120" s="70"/>
      <c r="H120" s="132">
        <v>223</v>
      </c>
    </row>
    <row r="121" spans="1:8" ht="30.75" x14ac:dyDescent="0.3">
      <c r="A121" s="8"/>
      <c r="B121" s="7" t="s">
        <v>73</v>
      </c>
      <c r="C121" s="71">
        <v>992</v>
      </c>
      <c r="D121" s="93" t="s">
        <v>167</v>
      </c>
      <c r="E121" s="93" t="s">
        <v>159</v>
      </c>
      <c r="F121" s="13" t="s">
        <v>79</v>
      </c>
      <c r="G121" s="70"/>
      <c r="H121" s="132">
        <v>223</v>
      </c>
    </row>
    <row r="122" spans="1:8" ht="60.75" x14ac:dyDescent="0.3">
      <c r="A122" s="8"/>
      <c r="B122" s="7" t="s">
        <v>23</v>
      </c>
      <c r="C122" s="71">
        <v>992</v>
      </c>
      <c r="D122" s="93" t="s">
        <v>167</v>
      </c>
      <c r="E122" s="93" t="s">
        <v>159</v>
      </c>
      <c r="F122" s="13" t="s">
        <v>79</v>
      </c>
      <c r="G122" s="13">
        <v>100</v>
      </c>
      <c r="H122" s="132">
        <v>218</v>
      </c>
    </row>
    <row r="123" spans="1:8" ht="30.75" x14ac:dyDescent="0.3">
      <c r="A123" s="8"/>
      <c r="B123" s="7" t="s">
        <v>27</v>
      </c>
      <c r="C123" s="71">
        <v>992</v>
      </c>
      <c r="D123" s="93" t="s">
        <v>167</v>
      </c>
      <c r="E123" s="93">
        <v>1</v>
      </c>
      <c r="F123" s="13" t="s">
        <v>79</v>
      </c>
      <c r="G123" s="13">
        <v>200</v>
      </c>
      <c r="H123" s="132">
        <v>5</v>
      </c>
    </row>
    <row r="124" spans="1:8" ht="18.75" x14ac:dyDescent="0.3">
      <c r="A124" s="82"/>
      <c r="B124" s="83" t="s">
        <v>133</v>
      </c>
      <c r="C124" s="84">
        <v>992</v>
      </c>
      <c r="D124" s="95">
        <v>10</v>
      </c>
      <c r="E124" s="95" t="s">
        <v>160</v>
      </c>
      <c r="F124" s="87"/>
      <c r="G124" s="87"/>
      <c r="H124" s="138">
        <v>12</v>
      </c>
    </row>
    <row r="125" spans="1:8" ht="18.75" x14ac:dyDescent="0.3">
      <c r="A125" s="8"/>
      <c r="B125" s="7" t="s">
        <v>119</v>
      </c>
      <c r="C125" s="71">
        <v>992</v>
      </c>
      <c r="D125" s="93">
        <v>10</v>
      </c>
      <c r="E125" s="93" t="s">
        <v>159</v>
      </c>
      <c r="F125" s="72"/>
      <c r="G125" s="72"/>
      <c r="H125" s="132">
        <v>12</v>
      </c>
    </row>
    <row r="126" spans="1:8" ht="18.75" x14ac:dyDescent="0.3">
      <c r="A126" s="8"/>
      <c r="B126" s="7" t="s">
        <v>134</v>
      </c>
      <c r="C126" s="71">
        <v>992</v>
      </c>
      <c r="D126" s="93">
        <v>10</v>
      </c>
      <c r="E126" s="93" t="s">
        <v>159</v>
      </c>
      <c r="F126" s="13" t="s">
        <v>42</v>
      </c>
      <c r="G126" s="72"/>
      <c r="H126" s="132">
        <v>12</v>
      </c>
    </row>
    <row r="127" spans="1:8" ht="18.75" x14ac:dyDescent="0.3">
      <c r="A127" s="8"/>
      <c r="B127" s="7" t="s">
        <v>93</v>
      </c>
      <c r="C127" s="71">
        <v>992</v>
      </c>
      <c r="D127" s="93">
        <v>10</v>
      </c>
      <c r="E127" s="93" t="s">
        <v>159</v>
      </c>
      <c r="F127" s="13" t="s">
        <v>80</v>
      </c>
      <c r="G127" s="72"/>
      <c r="H127" s="132">
        <v>12</v>
      </c>
    </row>
    <row r="128" spans="1:8" ht="18.75" x14ac:dyDescent="0.3">
      <c r="A128" s="8"/>
      <c r="B128" s="7" t="s">
        <v>81</v>
      </c>
      <c r="C128" s="71">
        <v>992</v>
      </c>
      <c r="D128" s="93">
        <v>10</v>
      </c>
      <c r="E128" s="93" t="s">
        <v>159</v>
      </c>
      <c r="F128" s="13" t="s">
        <v>82</v>
      </c>
      <c r="G128" s="72"/>
      <c r="H128" s="132">
        <v>12</v>
      </c>
    </row>
    <row r="129" spans="1:8" ht="45.75" x14ac:dyDescent="0.3">
      <c r="A129" s="8"/>
      <c r="B129" s="7" t="s">
        <v>83</v>
      </c>
      <c r="C129" s="71">
        <v>992</v>
      </c>
      <c r="D129" s="93">
        <v>10</v>
      </c>
      <c r="E129" s="93" t="s">
        <v>159</v>
      </c>
      <c r="F129" s="13" t="s">
        <v>84</v>
      </c>
      <c r="G129" s="72"/>
      <c r="H129" s="132">
        <v>12</v>
      </c>
    </row>
    <row r="130" spans="1:8" ht="18.75" x14ac:dyDescent="0.3">
      <c r="A130" s="8"/>
      <c r="B130" s="7" t="s">
        <v>85</v>
      </c>
      <c r="C130" s="71">
        <v>992</v>
      </c>
      <c r="D130" s="93">
        <v>10</v>
      </c>
      <c r="E130" s="93" t="s">
        <v>159</v>
      </c>
      <c r="F130" s="13" t="s">
        <v>84</v>
      </c>
      <c r="G130" s="13">
        <v>300</v>
      </c>
      <c r="H130" s="132">
        <v>12</v>
      </c>
    </row>
    <row r="134" spans="1:8" ht="18.75" x14ac:dyDescent="0.3">
      <c r="A134" s="192" t="s">
        <v>2</v>
      </c>
      <c r="B134" s="192"/>
    </row>
    <row r="135" spans="1:8" ht="18.75" x14ac:dyDescent="0.3">
      <c r="A135" s="2" t="s">
        <v>7</v>
      </c>
      <c r="B135" s="2"/>
      <c r="C135" s="2"/>
      <c r="D135" s="2"/>
    </row>
  </sheetData>
  <mergeCells count="12">
    <mergeCell ref="A1:I1"/>
    <mergeCell ref="A2:I2"/>
    <mergeCell ref="A3:I3"/>
    <mergeCell ref="G10:I10"/>
    <mergeCell ref="A134:B134"/>
    <mergeCell ref="A12:D12"/>
    <mergeCell ref="G5:I5"/>
    <mergeCell ref="G6:I6"/>
    <mergeCell ref="G7:I7"/>
    <mergeCell ref="G8:I8"/>
    <mergeCell ref="G9:I9"/>
    <mergeCell ref="A13:I13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28"/>
  <sheetViews>
    <sheetView tabSelected="1" view="pageBreakPreview" zoomScale="86" zoomScaleNormal="100" zoomScaleSheetLayoutView="86" workbookViewId="0">
      <selection activeCell="A6" sqref="A6:C6"/>
    </sheetView>
  </sheetViews>
  <sheetFormatPr defaultRowHeight="15" x14ac:dyDescent="0.25"/>
  <cols>
    <col min="1" max="1" width="51" customWidth="1"/>
    <col min="2" max="2" width="64.5703125" customWidth="1"/>
    <col min="3" max="3" width="36.5703125" customWidth="1"/>
  </cols>
  <sheetData>
    <row r="1" spans="1:3" ht="18.75" x14ac:dyDescent="0.3">
      <c r="A1" s="104"/>
      <c r="B1" s="201" t="s">
        <v>178</v>
      </c>
      <c r="C1" s="201"/>
    </row>
    <row r="2" spans="1:3" ht="18.75" x14ac:dyDescent="0.3">
      <c r="A2" s="104"/>
      <c r="B2" s="201" t="s">
        <v>174</v>
      </c>
      <c r="C2" s="201"/>
    </row>
    <row r="3" spans="1:3" ht="18.75" x14ac:dyDescent="0.3">
      <c r="A3" s="201" t="s">
        <v>234</v>
      </c>
      <c r="B3" s="201"/>
      <c r="C3" s="201"/>
    </row>
    <row r="4" spans="1:3" x14ac:dyDescent="0.25">
      <c r="A4" s="202"/>
      <c r="B4" s="202"/>
      <c r="C4" s="202"/>
    </row>
    <row r="5" spans="1:3" ht="18.75" x14ac:dyDescent="0.3">
      <c r="A5" s="203" t="s">
        <v>228</v>
      </c>
      <c r="B5" s="203"/>
      <c r="C5" s="203"/>
    </row>
    <row r="6" spans="1:3" ht="18.75" x14ac:dyDescent="0.3">
      <c r="A6" s="203" t="s">
        <v>0</v>
      </c>
      <c r="B6" s="203"/>
      <c r="C6" s="203"/>
    </row>
    <row r="7" spans="1:3" ht="18.75" x14ac:dyDescent="0.3">
      <c r="A7" s="203" t="s">
        <v>3</v>
      </c>
      <c r="B7" s="203"/>
      <c r="C7" s="203"/>
    </row>
    <row r="8" spans="1:3" ht="18.75" x14ac:dyDescent="0.3">
      <c r="A8" s="203" t="s">
        <v>1</v>
      </c>
      <c r="B8" s="203"/>
      <c r="C8" s="203"/>
    </row>
    <row r="9" spans="1:3" ht="18.75" x14ac:dyDescent="0.3">
      <c r="A9" s="203" t="s">
        <v>4</v>
      </c>
      <c r="B9" s="203"/>
      <c r="C9" s="203"/>
    </row>
    <row r="10" spans="1:3" ht="18.75" x14ac:dyDescent="0.3">
      <c r="A10" s="203" t="s">
        <v>5</v>
      </c>
      <c r="B10" s="203"/>
      <c r="C10" s="203"/>
    </row>
    <row r="11" spans="1:3" ht="18.75" x14ac:dyDescent="0.3">
      <c r="A11" s="6"/>
    </row>
    <row r="12" spans="1:3" ht="25.5" x14ac:dyDescent="0.35">
      <c r="A12" s="210" t="s">
        <v>136</v>
      </c>
      <c r="B12" s="210"/>
      <c r="C12" s="210"/>
    </row>
    <row r="13" spans="1:3" ht="18.75" x14ac:dyDescent="0.3">
      <c r="C13" s="5" t="s">
        <v>6</v>
      </c>
    </row>
    <row r="14" spans="1:3" ht="58.5" x14ac:dyDescent="0.25">
      <c r="A14" s="62" t="s">
        <v>137</v>
      </c>
      <c r="B14" s="105" t="s">
        <v>138</v>
      </c>
      <c r="C14" s="62" t="s">
        <v>15</v>
      </c>
    </row>
    <row r="15" spans="1:3" ht="39" x14ac:dyDescent="0.3">
      <c r="A15" s="97" t="s">
        <v>170</v>
      </c>
      <c r="B15" s="106" t="s">
        <v>168</v>
      </c>
      <c r="C15" s="107">
        <v>1995.2</v>
      </c>
    </row>
    <row r="16" spans="1:3" ht="19.5" x14ac:dyDescent="0.3">
      <c r="A16" s="105"/>
      <c r="B16" s="106" t="s">
        <v>169</v>
      </c>
      <c r="C16" s="107"/>
    </row>
    <row r="17" spans="1:3" ht="55.5" customHeight="1" x14ac:dyDescent="0.3">
      <c r="A17" s="97" t="s">
        <v>139</v>
      </c>
      <c r="B17" s="73" t="s">
        <v>140</v>
      </c>
      <c r="C17" s="74">
        <v>1995.2</v>
      </c>
    </row>
    <row r="18" spans="1:3" ht="33" customHeight="1" x14ac:dyDescent="0.3">
      <c r="A18" s="98" t="s">
        <v>141</v>
      </c>
      <c r="B18" s="73" t="s">
        <v>142</v>
      </c>
      <c r="C18" s="74">
        <v>4683.3999999999996</v>
      </c>
    </row>
    <row r="19" spans="1:3" ht="32.25" customHeight="1" x14ac:dyDescent="0.3">
      <c r="A19" s="98" t="s">
        <v>143</v>
      </c>
      <c r="B19" s="73" t="s">
        <v>144</v>
      </c>
      <c r="C19" s="74">
        <v>4683.3999999999996</v>
      </c>
    </row>
    <row r="20" spans="1:3" ht="39" x14ac:dyDescent="0.3">
      <c r="A20" s="97" t="s">
        <v>145</v>
      </c>
      <c r="B20" s="73" t="s">
        <v>146</v>
      </c>
      <c r="C20" s="74">
        <v>4683.3999999999996</v>
      </c>
    </row>
    <row r="21" spans="1:3" ht="36.75" customHeight="1" x14ac:dyDescent="0.3">
      <c r="A21" s="98" t="s">
        <v>147</v>
      </c>
      <c r="B21" s="73" t="s">
        <v>148</v>
      </c>
      <c r="C21" s="74">
        <v>6678.6</v>
      </c>
    </row>
    <row r="22" spans="1:3" ht="44.25" customHeight="1" x14ac:dyDescent="0.3">
      <c r="A22" s="98" t="s">
        <v>149</v>
      </c>
      <c r="B22" s="73" t="s">
        <v>150</v>
      </c>
      <c r="C22" s="74">
        <v>6678.6</v>
      </c>
    </row>
    <row r="23" spans="1:3" ht="48.75" customHeight="1" x14ac:dyDescent="0.3">
      <c r="A23" s="97" t="s">
        <v>151</v>
      </c>
      <c r="B23" s="73" t="s">
        <v>152</v>
      </c>
      <c r="C23" s="74">
        <v>6678.6</v>
      </c>
    </row>
    <row r="24" spans="1:3" ht="19.5" x14ac:dyDescent="0.25">
      <c r="A24" s="75"/>
      <c r="B24" s="76"/>
      <c r="C24" s="75"/>
    </row>
    <row r="25" spans="1:3" ht="18.75" x14ac:dyDescent="0.3">
      <c r="A25" s="1"/>
    </row>
    <row r="26" spans="1:3" ht="18.75" x14ac:dyDescent="0.3">
      <c r="A26" s="1"/>
    </row>
    <row r="27" spans="1:3" ht="19.5" x14ac:dyDescent="0.3">
      <c r="A27" s="108" t="s">
        <v>2</v>
      </c>
      <c r="B27" s="109"/>
      <c r="C27" s="109"/>
    </row>
    <row r="28" spans="1:3" ht="19.5" x14ac:dyDescent="0.3">
      <c r="A28" s="209" t="s">
        <v>7</v>
      </c>
      <c r="B28" s="209"/>
      <c r="C28" s="209"/>
    </row>
  </sheetData>
  <mergeCells count="12">
    <mergeCell ref="A4:C4"/>
    <mergeCell ref="A3:C3"/>
    <mergeCell ref="B1:C1"/>
    <mergeCell ref="B2:C2"/>
    <mergeCell ref="A28:C28"/>
    <mergeCell ref="A12:C12"/>
    <mergeCell ref="A5:C5"/>
    <mergeCell ref="A6:C6"/>
    <mergeCell ref="A7:C7"/>
    <mergeCell ref="A8:C8"/>
    <mergeCell ref="A9:C9"/>
    <mergeCell ref="A10:C10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5'!_Hlk514759394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2022-05-25T12:47:57Z</dcterms:modified>
</cp:coreProperties>
</file>