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<sst xmlns="http://schemas.openxmlformats.org/spreadsheetml/2006/main" count="130" uniqueCount="70">
  <si>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</si>
  <si>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</si>
  <si>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</si>
  <si>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</si>
  <si>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</si>
  <si>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</si>
  <si>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</si>
  <si>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</si>
  <si>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</si>
  <si>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</si>
  <si>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</si>
  <si>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</si>
  <si>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</si>
  <si>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</si>
  <si>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</si>
  <si>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</si>
  <si>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</si>
  <si>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</si>
  <si>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</si>
  <si>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</si>
  <si>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Объем инвестиций в основной капитал за счет всех источников финансирования, тыс. руб.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</si>
  <si>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</si>
  <si>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</si>
  <si>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</si>
  <si>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</si>
  <si>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</si>
  <si>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</si>
  <si>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</si>
  <si>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</si>
  <si>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</si>
  <si>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</si>
  <si>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</si>
  <si>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</si>
  <si>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</si>
  <si>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</si>
  <si>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в том числе собственные доходы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</si>
  <si>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</si>
  <si>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</si>
  <si>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</si>
  <si>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>Среднемесячные доходы занятых в ЛПХ     (реализация + субсидии), тыс.руб.</t>
  </si>
  <si>
    <t>Фонд заработной платы  (ФОТ), млн. 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</si>
  <si>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</si>
  <si>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</si>
  <si>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</si>
  <si>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</si>
  <si>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</si>
  <si>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</si>
  <si>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</si>
  <si>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</si>
  <si>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</si>
  <si>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Харьковского</t>
  </si>
  <si>
    <t>Глава Харьковского  сельского поселения</t>
  </si>
  <si>
    <t xml:space="preserve"> </t>
  </si>
  <si>
    <t>Оборот розничной торговли,  млн. руб.</t>
  </si>
  <si>
    <t>из общего поголовья крупного рогатого скота коровы, голов</t>
  </si>
  <si>
    <t>Количество организаций, зарегистрированных на территории поселения</t>
  </si>
  <si>
    <t>Доходы местного бюджета поселения на душу населения, руб.</t>
  </si>
  <si>
    <t>Н.Ф.Шумский</t>
  </si>
  <si>
    <t>-</t>
  </si>
  <si>
    <t>Индикативный план социально-экономического развития Харьковского сельского поселения Лабинского района  на 2019 год и на  период до 2021 года</t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</si>
  <si>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</si>
  <si>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</si>
  <si>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      от    27.12.2018 г. №170/65</t>
  </si>
  <si>
    <t>189193</t>
  </si>
  <si>
    <t>191374</t>
  </si>
  <si>
    <t>221022</t>
  </si>
  <si>
    <t>233467</t>
  </si>
  <si>
    <t>245037</t>
  </si>
  <si>
    <t xml:space="preserve"> количество  организаций частной формы собсвенности , единиц</t>
  </si>
  <si>
    <r>
      <t>Производство и распределение электроэнергии, газа и воды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млн.руб.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</si>
</sst>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_-* #,##0.00_р_._-;\-* #,##0.00_р_._-;_-* \-??_р_._-;_-@_-"/>
    <numFmt numFmtId="176" formatCode="_-* #,##0_р_._-;\-* #,##0_р_._-;_-* \-??_р_._-;_-@_-"/>
    <numFmt numFmtId="177" formatCode="_-* #,##0.0_р_._-;\-* #,##0.0_р_._-;_-* \-??_р_._-;_-@_-"/>
    <numFmt numFmtId="178" formatCode="#,##0.000"/>
    <numFmt numFmtId="179" formatCode="#,##0.0000;\-#,##0.0000"/>
    <numFmt numFmtId="180" formatCode="#,##0_ ;\-#,##0\ "/>
    <numFmt numFmtId="181" formatCode="#,##0.00_ ;\-#,##0.00\ "/>
    <numFmt numFmtId="182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3" fillId="0" borderId="0" xfId="0" applyFont="1" applyBorder="1" applyAlignment="1">
      <alignment horizontal="right"/>
    </xf>
    <xf numFmtId="17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2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horizontal="left" vertical="center" wrapText="1" indent="1"/>
    </xf>
    <xf numFmtId="0" fontId="22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 indent="1"/>
    </xf>
    <xf numFmtId="0" fontId="25" fillId="24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/>
    </xf>
    <xf numFmtId="0" fontId="25" fillId="24" borderId="11" xfId="0" applyFont="1" applyFill="1" applyBorder="1" applyAlignment="1">
      <alignment horizontal="left" vertical="center" wrapText="1" indent="3"/>
    </xf>
    <xf numFmtId="0" fontId="21" fillId="24" borderId="11" xfId="0" applyFont="1" applyFill="1" applyBorder="1" applyAlignment="1">
      <alignment horizontal="left" vertical="center" wrapText="1" indent="5"/>
    </xf>
    <xf numFmtId="0" fontId="21" fillId="0" borderId="11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/>
    </xf>
    <xf numFmtId="172" fontId="19" fillId="0" borderId="12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" fontId="1" fillId="25" borderId="10" xfId="0" applyNumberFormat="1" applyFont="1" applyFill="1" applyBorder="1" applyAlignment="1">
      <alignment/>
    </xf>
    <xf numFmtId="1" fontId="1" fillId="26" borderId="10" xfId="0" applyNumberFormat="1" applyFont="1" applyFill="1" applyBorder="1" applyAlignment="1">
      <alignment/>
    </xf>
    <xf numFmtId="173" fontId="1" fillId="26" borderId="10" xfId="0" applyNumberFormat="1" applyFont="1" applyFill="1" applyBorder="1" applyAlignment="1">
      <alignment/>
    </xf>
    <xf numFmtId="172" fontId="19" fillId="0" borderId="12" xfId="0" applyNumberFormat="1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vertical="center" wrapText="1"/>
    </xf>
    <xf numFmtId="2" fontId="19" fillId="0" borderId="12" xfId="0" applyNumberFormat="1" applyFont="1" applyFill="1" applyBorder="1" applyAlignment="1" applyProtection="1">
      <alignment/>
      <protection locked="0"/>
    </xf>
    <xf numFmtId="0" fontId="25" fillId="25" borderId="11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24" fillId="25" borderId="11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1" fillId="25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wrapText="1"/>
    </xf>
    <xf numFmtId="173" fontId="19" fillId="0" borderId="10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49" fontId="19" fillId="0" borderId="12" xfId="0" applyNumberFormat="1" applyFont="1" applyFill="1" applyBorder="1" applyAlignment="1" applyProtection="1">
      <alignment horizontal="right"/>
      <protection locked="0"/>
    </xf>
    <xf numFmtId="172" fontId="19" fillId="0" borderId="12" xfId="0" applyNumberFormat="1" applyFont="1" applyFill="1" applyBorder="1" applyAlignment="1" applyProtection="1">
      <alignment horizontal="right"/>
      <protection locked="0"/>
    </xf>
    <xf numFmtId="173" fontId="19" fillId="0" borderId="12" xfId="0" applyNumberFormat="1" applyFont="1" applyFill="1" applyBorder="1" applyAlignment="1" applyProtection="1">
      <alignment/>
      <protection locked="0"/>
    </xf>
    <xf numFmtId="174" fontId="19" fillId="0" borderId="12" xfId="0" applyNumberFormat="1" applyFont="1" applyFill="1" applyBorder="1" applyAlignment="1" applyProtection="1">
      <alignment/>
      <protection locked="0"/>
    </xf>
    <xf numFmtId="0" fontId="19" fillId="26" borderId="10" xfId="0" applyFont="1" applyFill="1" applyBorder="1" applyAlignment="1">
      <alignment/>
    </xf>
    <xf numFmtId="172" fontId="19" fillId="26" borderId="12" xfId="0" applyNumberFormat="1" applyFont="1" applyFill="1" applyBorder="1" applyAlignment="1" applyProtection="1">
      <alignment horizontal="right"/>
      <protection locked="0"/>
    </xf>
    <xf numFmtId="178" fontId="19" fillId="0" borderId="12" xfId="0" applyNumberFormat="1" applyFont="1" applyFill="1" applyBorder="1" applyAlignment="1" applyProtection="1">
      <alignment/>
      <protection locked="0"/>
    </xf>
    <xf numFmtId="173" fontId="19" fillId="26" borderId="10" xfId="0" applyNumberFormat="1" applyFont="1" applyFill="1" applyBorder="1" applyAlignment="1">
      <alignment/>
    </xf>
    <xf numFmtId="178" fontId="19" fillId="26" borderId="10" xfId="0" applyNumberFormat="1" applyFont="1" applyFill="1" applyBorder="1" applyAlignment="1" applyProtection="1">
      <alignment/>
      <protection locked="0"/>
    </xf>
    <xf numFmtId="172" fontId="19" fillId="26" borderId="10" xfId="0" applyNumberFormat="1" applyFont="1" applyFill="1" applyBorder="1" applyAlignment="1" applyProtection="1">
      <alignment/>
      <protection locked="0"/>
    </xf>
    <xf numFmtId="0" fontId="19" fillId="0" borderId="12" xfId="0" applyFont="1" applyFill="1" applyBorder="1" applyAlignment="1">
      <alignment/>
    </xf>
    <xf numFmtId="173" fontId="19" fillId="0" borderId="12" xfId="0" applyNumberFormat="1" applyFont="1" applyFill="1" applyBorder="1" applyAlignment="1">
      <alignment/>
    </xf>
    <xf numFmtId="172" fontId="19" fillId="0" borderId="12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 applyProtection="1">
      <alignment horizontal="right"/>
      <protection locked="0"/>
    </xf>
    <xf numFmtId="1" fontId="19" fillId="0" borderId="12" xfId="0" applyNumberFormat="1" applyFont="1" applyFill="1" applyBorder="1" applyAlignment="1">
      <alignment/>
    </xf>
    <xf numFmtId="172" fontId="19" fillId="26" borderId="10" xfId="0" applyNumberFormat="1" applyFont="1" applyFill="1" applyBorder="1" applyAlignment="1">
      <alignment/>
    </xf>
    <xf numFmtId="1" fontId="19" fillId="26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2" fontId="19" fillId="26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 applyProtection="1">
      <alignment/>
      <protection locked="0"/>
    </xf>
    <xf numFmtId="172" fontId="19" fillId="24" borderId="10" xfId="0" applyNumberFormat="1" applyFont="1" applyFill="1" applyBorder="1" applyAlignment="1" applyProtection="1">
      <alignment/>
      <protection locked="0"/>
    </xf>
    <xf numFmtId="172" fontId="24" fillId="0" borderId="15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vertical="center" wrapText="1"/>
    </xf>
    <xf numFmtId="172" fontId="24" fillId="0" borderId="14" xfId="0" applyNumberFormat="1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17"/>
    </sheetView>
  </sheetViews>
  <sheetFormatPr defaultColWidth="9.00390625" defaultRowHeight="12.75"/>
  <cols>
    <col min="1" max="1" width="50.375" style="1" customWidth="1"/>
    <col min="2" max="2" width="9.125" style="1" customWidth="1"/>
    <col min="3" max="3" width="11.125" style="1" customWidth="1"/>
    <col min="4" max="4" width="9.875" style="1" customWidth="1"/>
    <col min="5" max="5" width="10.25390625" style="1" customWidth="1"/>
    <col min="6" max="6" width="10.75390625" style="1" customWidth="1"/>
    <col min="7" max="16384" width="9.125" style="1" customWidth="1"/>
  </cols>
  <sheetData>
    <row r="1" spans="1:6" ht="15.75">
      <c r="A1" s="5"/>
      <c r="B1" s="83" t="s">
        <v>22</v>
      </c>
      <c r="C1" s="83"/>
      <c r="D1" s="83"/>
      <c r="E1" s="83"/>
      <c r="F1" s="83"/>
    </row>
    <row r="2" spans="1:6" ht="12.75" customHeight="1">
      <c r="A2" s="5"/>
      <c r="B2" s="83" t="s">
        <v>23</v>
      </c>
      <c r="C2" s="83"/>
      <c r="D2" s="83"/>
      <c r="E2" s="83"/>
      <c r="F2" s="83"/>
    </row>
    <row r="3" spans="1:6" ht="15.75">
      <c r="A3" s="5"/>
      <c r="B3" s="83" t="s">
        <v>50</v>
      </c>
      <c r="C3" s="83"/>
      <c r="D3" s="83"/>
      <c r="E3" s="83"/>
      <c r="F3" s="83"/>
    </row>
    <row r="4" spans="1:6" ht="15.75">
      <c r="A4" s="5"/>
      <c r="B4" s="83" t="s">
        <v>24</v>
      </c>
      <c r="C4" s="83"/>
      <c r="D4" s="83"/>
      <c r="E4" s="83"/>
      <c r="F4" s="83"/>
    </row>
    <row r="5" spans="1:6" ht="15.75">
      <c r="A5" s="79" t="s">
        <v>62</v>
      </c>
      <c r="B5" s="79"/>
      <c r="C5" s="79"/>
      <c r="D5" s="79"/>
      <c r="E5" s="79"/>
      <c r="F5" s="79"/>
    </row>
    <row r="6" spans="1:6" ht="33" customHeight="1">
      <c r="A6" s="80" t="s">
        <v>59</v>
      </c>
      <c r="B6" s="80"/>
      <c r="C6" s="80"/>
      <c r="D6" s="80"/>
      <c r="E6" s="80"/>
      <c r="F6" s="80"/>
    </row>
    <row r="7" ht="13.5" thickBot="1"/>
    <row r="8" spans="1:6" ht="13.5" customHeight="1" thickBot="1">
      <c r="A8" s="81" t="s">
        <v>0</v>
      </c>
      <c r="B8" s="19">
        <v>2017</v>
      </c>
      <c r="C8" s="19">
        <v>2018</v>
      </c>
      <c r="D8" s="19">
        <v>2019</v>
      </c>
      <c r="E8" s="19">
        <v>2020</v>
      </c>
      <c r="F8" s="19">
        <v>2021</v>
      </c>
    </row>
    <row r="9" spans="1:6" ht="24" customHeight="1">
      <c r="A9" s="81"/>
      <c r="B9" s="19" t="s">
        <v>1</v>
      </c>
      <c r="C9" s="19" t="s">
        <v>2</v>
      </c>
      <c r="D9" s="82" t="s">
        <v>3</v>
      </c>
      <c r="E9" s="82"/>
      <c r="F9" s="82"/>
    </row>
    <row r="10" spans="1:6" ht="30">
      <c r="A10" s="47" t="s">
        <v>69</v>
      </c>
      <c r="B10" s="48">
        <v>0.508</v>
      </c>
      <c r="C10" s="48">
        <v>0.508</v>
      </c>
      <c r="D10" s="48">
        <v>0.509</v>
      </c>
      <c r="E10" s="48">
        <v>0.51</v>
      </c>
      <c r="F10" s="48">
        <v>0.512</v>
      </c>
    </row>
    <row r="11" spans="1:6" s="2" customFormat="1" ht="14.25" customHeight="1">
      <c r="A11" s="49" t="s">
        <v>41</v>
      </c>
      <c r="B11" s="7">
        <v>100</v>
      </c>
      <c r="C11" s="6">
        <f>C10/B10*100</f>
        <v>100</v>
      </c>
      <c r="D11" s="6">
        <f>D10/C10*100</f>
        <v>100.19685039370079</v>
      </c>
      <c r="E11" s="6">
        <f>E10/D10*100</f>
        <v>100.19646365422396</v>
      </c>
      <c r="F11" s="6">
        <f>F10/E10*100</f>
        <v>100.3921568627451</v>
      </c>
    </row>
    <row r="12" spans="1:6" ht="28.5">
      <c r="A12" s="8" t="s">
        <v>5</v>
      </c>
      <c r="B12" s="50" t="s">
        <v>63</v>
      </c>
      <c r="C12" s="50" t="s">
        <v>64</v>
      </c>
      <c r="D12" s="50" t="s">
        <v>65</v>
      </c>
      <c r="E12" s="50" t="s">
        <v>66</v>
      </c>
      <c r="F12" s="50" t="s">
        <v>67</v>
      </c>
    </row>
    <row r="13" spans="1:6" ht="15">
      <c r="A13" s="9" t="s">
        <v>4</v>
      </c>
      <c r="B13" s="51">
        <v>102.2</v>
      </c>
      <c r="C13" s="51">
        <f>C12/B12*100</f>
        <v>101.15279106520853</v>
      </c>
      <c r="D13" s="51">
        <f>D12/C12*100</f>
        <v>115.49217762078443</v>
      </c>
      <c r="E13" s="51">
        <f>E12/D12*100</f>
        <v>105.63066120114739</v>
      </c>
      <c r="F13" s="51">
        <f>F12/E12*100</f>
        <v>104.95573250180968</v>
      </c>
    </row>
    <row r="14" spans="1:6" ht="29.25" customHeight="1">
      <c r="A14" s="10" t="s">
        <v>6</v>
      </c>
      <c r="B14" s="27">
        <v>57917</v>
      </c>
      <c r="C14" s="27">
        <v>64551</v>
      </c>
      <c r="D14" s="27">
        <v>80105</v>
      </c>
      <c r="E14" s="27">
        <v>84482</v>
      </c>
      <c r="F14" s="27">
        <v>88953</v>
      </c>
    </row>
    <row r="15" spans="1:6" ht="16.5" customHeight="1">
      <c r="A15" s="9" t="s">
        <v>4</v>
      </c>
      <c r="B15" s="27">
        <v>161.2</v>
      </c>
      <c r="C15" s="51">
        <f>C14/B14*100</f>
        <v>111.45432256504999</v>
      </c>
      <c r="D15" s="51">
        <f>D14/C14*100</f>
        <v>124.09567628696689</v>
      </c>
      <c r="E15" s="51">
        <f>E14/D14*100</f>
        <v>105.4640783971038</v>
      </c>
      <c r="F15" s="51">
        <f>F14/E14*100</f>
        <v>105.29225160389196</v>
      </c>
    </row>
    <row r="16" spans="1:6" ht="17.25" customHeight="1">
      <c r="A16" s="10" t="s">
        <v>7</v>
      </c>
      <c r="B16" s="27">
        <v>39920</v>
      </c>
      <c r="C16" s="27">
        <v>38676</v>
      </c>
      <c r="D16" s="27">
        <v>40816</v>
      </c>
      <c r="E16" s="27">
        <v>42476</v>
      </c>
      <c r="F16" s="27">
        <v>44473</v>
      </c>
    </row>
    <row r="17" spans="1:6" ht="17.25" customHeight="1">
      <c r="A17" s="9" t="s">
        <v>4</v>
      </c>
      <c r="B17" s="27">
        <v>104.6</v>
      </c>
      <c r="C17" s="51">
        <f>C16/B16*100</f>
        <v>96.88376753507015</v>
      </c>
      <c r="D17" s="51">
        <f>D16/C16*100</f>
        <v>105.53314717137243</v>
      </c>
      <c r="E17" s="51">
        <f>E16/D16*100</f>
        <v>104.06703253626029</v>
      </c>
      <c r="F17" s="51">
        <f>F16/E16*100</f>
        <v>104.70147848196629</v>
      </c>
    </row>
    <row r="18" spans="1:6" ht="28.5">
      <c r="A18" s="11" t="s">
        <v>8</v>
      </c>
      <c r="B18" s="7"/>
      <c r="C18" s="6"/>
      <c r="D18" s="6"/>
      <c r="E18" s="6"/>
      <c r="F18" s="6"/>
    </row>
    <row r="19" spans="1:6" s="42" customFormat="1" ht="15" customHeight="1">
      <c r="A19" s="12" t="s">
        <v>9</v>
      </c>
      <c r="B19" s="52">
        <v>13.537</v>
      </c>
      <c r="C19" s="52">
        <v>9.21</v>
      </c>
      <c r="D19" s="52">
        <v>9.402</v>
      </c>
      <c r="E19" s="52">
        <v>9.688</v>
      </c>
      <c r="F19" s="52">
        <v>9.804</v>
      </c>
    </row>
    <row r="20" spans="1:6" s="42" customFormat="1" ht="15" customHeight="1">
      <c r="A20" s="9" t="s">
        <v>4</v>
      </c>
      <c r="B20" s="53">
        <v>261.6</v>
      </c>
      <c r="C20" s="51">
        <f>C19/B19*100</f>
        <v>68.03575385979168</v>
      </c>
      <c r="D20" s="51">
        <f>D19/C19*100</f>
        <v>102.08469055374592</v>
      </c>
      <c r="E20" s="51">
        <f>E19/D19*100</f>
        <v>103.04190597745162</v>
      </c>
      <c r="F20" s="51">
        <f>F19/E19*100</f>
        <v>101.19735755573906</v>
      </c>
    </row>
    <row r="21" spans="1:6" s="42" customFormat="1" ht="28.5" customHeight="1">
      <c r="A21" s="13" t="s">
        <v>6</v>
      </c>
      <c r="B21" s="29">
        <v>2.772</v>
      </c>
      <c r="C21" s="29">
        <v>3.0754</v>
      </c>
      <c r="D21" s="29">
        <v>3.26</v>
      </c>
      <c r="E21" s="29">
        <v>3.377</v>
      </c>
      <c r="F21" s="29">
        <v>3.41</v>
      </c>
    </row>
    <row r="22" spans="1:6" s="42" customFormat="1" ht="15" customHeight="1">
      <c r="A22" s="9" t="s">
        <v>4</v>
      </c>
      <c r="B22" s="54">
        <v>106.3</v>
      </c>
      <c r="C22" s="55">
        <f>C21/B21*100</f>
        <v>110.94516594516597</v>
      </c>
      <c r="D22" s="55">
        <f>D21/C21*100</f>
        <v>106.0024712232555</v>
      </c>
      <c r="E22" s="55">
        <f>E21/D21*100</f>
        <v>103.58895705521472</v>
      </c>
      <c r="F22" s="55">
        <f>F21/E21*100</f>
        <v>100.9771986970684</v>
      </c>
    </row>
    <row r="23" spans="1:6" s="42" customFormat="1" ht="15" customHeight="1">
      <c r="A23" s="13" t="s">
        <v>13</v>
      </c>
      <c r="B23" s="32">
        <v>0.179</v>
      </c>
      <c r="C23" s="32">
        <v>0.189</v>
      </c>
      <c r="D23" s="32">
        <v>0.193</v>
      </c>
      <c r="E23" s="32">
        <v>0.194</v>
      </c>
      <c r="F23" s="32">
        <v>0.194</v>
      </c>
    </row>
    <row r="24" spans="1:6" s="42" customFormat="1" ht="15">
      <c r="A24" s="9" t="s">
        <v>4</v>
      </c>
      <c r="B24" s="54">
        <v>0.91</v>
      </c>
      <c r="C24" s="55">
        <f>C23/B23*100</f>
        <v>105.58659217877096</v>
      </c>
      <c r="D24" s="55">
        <f>D23/C23*100</f>
        <v>102.11640211640211</v>
      </c>
      <c r="E24" s="55">
        <f>E23/D23*100</f>
        <v>100.51813471502591</v>
      </c>
      <c r="F24" s="55">
        <f>F23/E23*100</f>
        <v>100</v>
      </c>
    </row>
    <row r="25" spans="1:6" s="42" customFormat="1" ht="15">
      <c r="A25" s="12" t="s">
        <v>10</v>
      </c>
      <c r="B25" s="52">
        <v>0.664</v>
      </c>
      <c r="C25" s="52">
        <v>0.651</v>
      </c>
      <c r="D25" s="52">
        <v>0.938</v>
      </c>
      <c r="E25" s="52">
        <v>0.947</v>
      </c>
      <c r="F25" s="52">
        <v>0.969</v>
      </c>
    </row>
    <row r="26" spans="1:6" s="42" customFormat="1" ht="15">
      <c r="A26" s="9" t="s">
        <v>4</v>
      </c>
      <c r="B26" s="27">
        <v>18.7</v>
      </c>
      <c r="C26" s="55">
        <f>C25/B25*100</f>
        <v>98.04216867469879</v>
      </c>
      <c r="D26" s="55">
        <f>D25/C25*100</f>
        <v>144.08602150537632</v>
      </c>
      <c r="E26" s="55">
        <f>E25/D25*100</f>
        <v>100.95948827292112</v>
      </c>
      <c r="F26" s="55">
        <f>F25/E25*100</f>
        <v>102.32312565997887</v>
      </c>
    </row>
    <row r="27" spans="1:6" s="42" customFormat="1" ht="22.5" customHeight="1">
      <c r="A27" s="12" t="s">
        <v>11</v>
      </c>
      <c r="B27" s="56">
        <v>0.099</v>
      </c>
      <c r="C27" s="56">
        <v>0.158</v>
      </c>
      <c r="D27" s="56">
        <v>0.171</v>
      </c>
      <c r="E27" s="56">
        <v>0.191</v>
      </c>
      <c r="F27" s="56">
        <v>0.205</v>
      </c>
    </row>
    <row r="28" spans="1:6" s="42" customFormat="1" ht="15">
      <c r="A28" s="9" t="s">
        <v>4</v>
      </c>
      <c r="B28" s="27">
        <v>661</v>
      </c>
      <c r="C28" s="51">
        <f>C27/B27*100</f>
        <v>159.59595959595958</v>
      </c>
      <c r="D28" s="51">
        <f>D27/C27*100</f>
        <v>108.22784810126582</v>
      </c>
      <c r="E28" s="51">
        <f>E27/D27*100</f>
        <v>111.69590643274854</v>
      </c>
      <c r="F28" s="51">
        <f>F27/E27*100</f>
        <v>107.32984293193716</v>
      </c>
    </row>
    <row r="29" spans="1:6" s="42" customFormat="1" ht="30">
      <c r="A29" s="13" t="s">
        <v>6</v>
      </c>
      <c r="B29" s="57">
        <v>0.09</v>
      </c>
      <c r="C29" s="57">
        <v>0.15</v>
      </c>
      <c r="D29" s="57">
        <v>0.163</v>
      </c>
      <c r="E29" s="57">
        <v>0.183</v>
      </c>
      <c r="F29" s="57">
        <v>0.196</v>
      </c>
    </row>
    <row r="30" spans="1:6" s="42" customFormat="1" ht="15">
      <c r="A30" s="9" t="s">
        <v>4</v>
      </c>
      <c r="B30" s="54">
        <v>660</v>
      </c>
      <c r="C30" s="55">
        <f>C27/B27*100</f>
        <v>159.59595959595958</v>
      </c>
      <c r="D30" s="55">
        <f>D29/C29*100</f>
        <v>108.66666666666667</v>
      </c>
      <c r="E30" s="55">
        <f>E29/D29*100</f>
        <v>112.26993865030674</v>
      </c>
      <c r="F30" s="55">
        <f>F29/E29*100</f>
        <v>107.10382513661203</v>
      </c>
    </row>
    <row r="31" spans="1:6" s="42" customFormat="1" ht="15">
      <c r="A31" s="13" t="s">
        <v>13</v>
      </c>
      <c r="B31" s="57">
        <f>B27-B29</f>
        <v>0.009000000000000008</v>
      </c>
      <c r="C31" s="57">
        <f>C27-C29</f>
        <v>0.008000000000000007</v>
      </c>
      <c r="D31" s="57">
        <f>D27-D29</f>
        <v>0.008000000000000007</v>
      </c>
      <c r="E31" s="57">
        <f>E27-E29</f>
        <v>0.008000000000000007</v>
      </c>
      <c r="F31" s="57">
        <f>F27-F29</f>
        <v>0.00899999999999998</v>
      </c>
    </row>
    <row r="32" spans="1:6" s="42" customFormat="1" ht="15">
      <c r="A32" s="9" t="s">
        <v>4</v>
      </c>
      <c r="B32" s="54">
        <v>60</v>
      </c>
      <c r="C32" s="55">
        <f>C31/B31*100</f>
        <v>88.88888888888889</v>
      </c>
      <c r="D32" s="55">
        <f>D31/C31*100</f>
        <v>100</v>
      </c>
      <c r="E32" s="55">
        <f>E31/D31*100</f>
        <v>100</v>
      </c>
      <c r="F32" s="55">
        <f>F31/E31*100</f>
        <v>112.49999999999964</v>
      </c>
    </row>
    <row r="33" spans="1:7" s="42" customFormat="1" ht="15">
      <c r="A33" s="12" t="s">
        <v>12</v>
      </c>
      <c r="B33" s="56">
        <v>0.108</v>
      </c>
      <c r="C33" s="56">
        <v>0.096</v>
      </c>
      <c r="D33" s="56">
        <v>0.097</v>
      </c>
      <c r="E33" s="56">
        <v>0.097</v>
      </c>
      <c r="F33" s="56">
        <v>0.098</v>
      </c>
      <c r="G33" s="43"/>
    </row>
    <row r="34" spans="1:6" s="42" customFormat="1" ht="15">
      <c r="A34" s="9" t="s">
        <v>4</v>
      </c>
      <c r="B34" s="27">
        <v>100.9</v>
      </c>
      <c r="C34" s="51">
        <f>C33/B33*100</f>
        <v>88.8888888888889</v>
      </c>
      <c r="D34" s="51">
        <f>D33/C33*100</f>
        <v>101.04166666666667</v>
      </c>
      <c r="E34" s="51">
        <f>E33/D33*100</f>
        <v>100</v>
      </c>
      <c r="F34" s="51">
        <f>F33/E33*100</f>
        <v>101.03092783505154</v>
      </c>
    </row>
    <row r="35" spans="1:6" s="42" customFormat="1" ht="15">
      <c r="A35" s="13" t="s">
        <v>13</v>
      </c>
      <c r="B35" s="58">
        <f>B33</f>
        <v>0.108</v>
      </c>
      <c r="C35" s="58">
        <f>C33</f>
        <v>0.096</v>
      </c>
      <c r="D35" s="58">
        <f>D33</f>
        <v>0.097</v>
      </c>
      <c r="E35" s="58">
        <f>E33</f>
        <v>0.097</v>
      </c>
      <c r="F35" s="58">
        <f>F33</f>
        <v>0.098</v>
      </c>
    </row>
    <row r="36" spans="1:6" s="42" customFormat="1" ht="15">
      <c r="A36" s="9" t="s">
        <v>4</v>
      </c>
      <c r="B36" s="59">
        <v>101.3</v>
      </c>
      <c r="C36" s="55">
        <f>C35/B35*100</f>
        <v>88.8888888888889</v>
      </c>
      <c r="D36" s="55">
        <f>D35/C35*100</f>
        <v>101.04166666666667</v>
      </c>
      <c r="E36" s="55">
        <f>E35/D35*100</f>
        <v>100</v>
      </c>
      <c r="F36" s="55">
        <f>F35/E35*100</f>
        <v>101.03092783505154</v>
      </c>
    </row>
    <row r="37" spans="1:6" ht="15">
      <c r="A37" s="12" t="s">
        <v>14</v>
      </c>
      <c r="B37" s="56">
        <v>0.158</v>
      </c>
      <c r="C37" s="56">
        <v>0.162</v>
      </c>
      <c r="D37" s="56">
        <v>0.167</v>
      </c>
      <c r="E37" s="56">
        <v>0.168</v>
      </c>
      <c r="F37" s="56">
        <v>0.169</v>
      </c>
    </row>
    <row r="38" spans="1:6" ht="15">
      <c r="A38" s="9" t="s">
        <v>4</v>
      </c>
      <c r="B38" s="27">
        <v>84.9</v>
      </c>
      <c r="C38" s="51">
        <f>C37/B37*100</f>
        <v>102.53164556962024</v>
      </c>
      <c r="D38" s="51">
        <f>D37/C37*100</f>
        <v>103.08641975308643</v>
      </c>
      <c r="E38" s="51">
        <f>E37/D37*100</f>
        <v>100.59880239520957</v>
      </c>
      <c r="F38" s="51">
        <f>F37/E37*100</f>
        <v>100.59523809523809</v>
      </c>
    </row>
    <row r="39" spans="1:6" ht="15.75" customHeight="1">
      <c r="A39" s="13" t="s">
        <v>13</v>
      </c>
      <c r="B39" s="56">
        <f>B37</f>
        <v>0.158</v>
      </c>
      <c r="C39" s="56">
        <f>C37</f>
        <v>0.162</v>
      </c>
      <c r="D39" s="56">
        <f>D37</f>
        <v>0.167</v>
      </c>
      <c r="E39" s="56">
        <f>E37</f>
        <v>0.168</v>
      </c>
      <c r="F39" s="56">
        <f>F37</f>
        <v>0.169</v>
      </c>
    </row>
    <row r="40" spans="1:6" ht="15.75" customHeight="1">
      <c r="A40" s="9" t="s">
        <v>4</v>
      </c>
      <c r="B40" s="27">
        <v>84.9</v>
      </c>
      <c r="C40" s="51">
        <f>C39/B39*100</f>
        <v>102.53164556962024</v>
      </c>
      <c r="D40" s="51">
        <f>D39/C39*100</f>
        <v>103.08641975308643</v>
      </c>
      <c r="E40" s="51">
        <f>E39/D39*100</f>
        <v>100.59880239520957</v>
      </c>
      <c r="F40" s="51">
        <f>F39/E39*100</f>
        <v>100.59523809523809</v>
      </c>
    </row>
    <row r="41" spans="1:6" s="42" customFormat="1" ht="15.75" customHeight="1">
      <c r="A41" s="14" t="s">
        <v>15</v>
      </c>
      <c r="B41" s="60">
        <v>0.016</v>
      </c>
      <c r="C41" s="60">
        <v>0.014</v>
      </c>
      <c r="D41" s="60">
        <f>C41</f>
        <v>0.014</v>
      </c>
      <c r="E41" s="60">
        <f>D41+0.001</f>
        <v>0.015</v>
      </c>
      <c r="F41" s="60">
        <f>E41+0.001</f>
        <v>0.016</v>
      </c>
    </row>
    <row r="42" spans="1:6" s="42" customFormat="1" ht="15.75" customHeight="1">
      <c r="A42" s="9" t="s">
        <v>4</v>
      </c>
      <c r="B42" s="60">
        <v>100</v>
      </c>
      <c r="C42" s="51">
        <f>C41/B41*100</f>
        <v>87.5</v>
      </c>
      <c r="D42" s="51">
        <f>D41/C41*100</f>
        <v>100</v>
      </c>
      <c r="E42" s="51">
        <f>E41/D41*100</f>
        <v>107.14285714285714</v>
      </c>
      <c r="F42" s="51">
        <f>F41/E41*100</f>
        <v>106.66666666666667</v>
      </c>
    </row>
    <row r="43" spans="1:6" s="42" customFormat="1" ht="15.75" customHeight="1">
      <c r="A43" s="13" t="s">
        <v>13</v>
      </c>
      <c r="B43" s="60">
        <f>B41</f>
        <v>0.016</v>
      </c>
      <c r="C43" s="60">
        <f>C41</f>
        <v>0.014</v>
      </c>
      <c r="D43" s="60">
        <f>D41</f>
        <v>0.014</v>
      </c>
      <c r="E43" s="60">
        <f>E41</f>
        <v>0.015</v>
      </c>
      <c r="F43" s="60">
        <f>F41</f>
        <v>0.016</v>
      </c>
    </row>
    <row r="44" spans="1:6" s="42" customFormat="1" ht="15.75" customHeight="1">
      <c r="A44" s="9" t="s">
        <v>4</v>
      </c>
      <c r="B44" s="60">
        <v>114.3</v>
      </c>
      <c r="C44" s="51">
        <f>C43/B43*100</f>
        <v>87.5</v>
      </c>
      <c r="D44" s="51">
        <f>D43/C43*100</f>
        <v>100</v>
      </c>
      <c r="E44" s="51">
        <f>E43/D43*100</f>
        <v>107.14285714285714</v>
      </c>
      <c r="F44" s="51">
        <f>F43/E43*100</f>
        <v>106.66666666666667</v>
      </c>
    </row>
    <row r="45" spans="1:6" s="42" customFormat="1" ht="16.5" customHeight="1">
      <c r="A45" s="12" t="s">
        <v>26</v>
      </c>
      <c r="B45" s="52">
        <v>0.149</v>
      </c>
      <c r="C45" s="52">
        <v>0.146</v>
      </c>
      <c r="D45" s="52">
        <v>0.147</v>
      </c>
      <c r="E45" s="52">
        <v>0.15</v>
      </c>
      <c r="F45" s="52">
        <v>0.167</v>
      </c>
    </row>
    <row r="46" spans="1:6" s="42" customFormat="1" ht="16.5" customHeight="1">
      <c r="A46" s="9" t="s">
        <v>4</v>
      </c>
      <c r="B46" s="27">
        <v>99.3</v>
      </c>
      <c r="C46" s="51">
        <f>C45/B45*100</f>
        <v>97.98657718120806</v>
      </c>
      <c r="D46" s="51">
        <f>D45/C45*100</f>
        <v>100.68493150684932</v>
      </c>
      <c r="E46" s="51">
        <f>E45/D45*100</f>
        <v>102.04081632653062</v>
      </c>
      <c r="F46" s="51">
        <f>F45/E45*100</f>
        <v>111.33333333333336</v>
      </c>
    </row>
    <row r="47" spans="1:6" s="42" customFormat="1" ht="15">
      <c r="A47" s="13" t="s">
        <v>13</v>
      </c>
      <c r="B47" s="61">
        <v>0.14</v>
      </c>
      <c r="C47" s="52">
        <v>0.134</v>
      </c>
      <c r="D47" s="52">
        <v>0.135</v>
      </c>
      <c r="E47" s="52">
        <v>0.136</v>
      </c>
      <c r="F47" s="52">
        <v>0.139</v>
      </c>
    </row>
    <row r="48" spans="1:6" s="42" customFormat="1" ht="15">
      <c r="A48" s="9" t="s">
        <v>4</v>
      </c>
      <c r="B48" s="62">
        <v>128</v>
      </c>
      <c r="C48" s="51">
        <f>C47/B47*100</f>
        <v>95.71428571428571</v>
      </c>
      <c r="D48" s="51">
        <f>D47/C47*100</f>
        <v>100.74626865671641</v>
      </c>
      <c r="E48" s="51">
        <f>E47/D47*100</f>
        <v>100.74074074074073</v>
      </c>
      <c r="F48" s="51">
        <f>F47/E47*100</f>
        <v>102.20588235294117</v>
      </c>
    </row>
    <row r="49" spans="1:6" s="42" customFormat="1" ht="15">
      <c r="A49" s="12" t="s">
        <v>27</v>
      </c>
      <c r="B49" s="52">
        <v>0.497</v>
      </c>
      <c r="C49" s="52">
        <v>0.499</v>
      </c>
      <c r="D49" s="52">
        <v>0.5</v>
      </c>
      <c r="E49" s="52">
        <v>0.5</v>
      </c>
      <c r="F49" s="52">
        <v>0.501</v>
      </c>
    </row>
    <row r="50" spans="1:6" s="42" customFormat="1" ht="15">
      <c r="A50" s="9" t="s">
        <v>4</v>
      </c>
      <c r="B50" s="27">
        <v>114.3</v>
      </c>
      <c r="C50" s="51">
        <f>C49/B49*100</f>
        <v>100.40241448692153</v>
      </c>
      <c r="D50" s="51">
        <f>D49/C49*100</f>
        <v>100.2004008016032</v>
      </c>
      <c r="E50" s="51">
        <f>E49/D49*100</f>
        <v>100</v>
      </c>
      <c r="F50" s="51">
        <f>F49/E49*100</f>
        <v>100.2</v>
      </c>
    </row>
    <row r="51" spans="1:6" s="42" customFormat="1" ht="30" customHeight="1">
      <c r="A51" s="13" t="s">
        <v>6</v>
      </c>
      <c r="B51" s="60">
        <v>0.283</v>
      </c>
      <c r="C51" s="60">
        <v>0.284</v>
      </c>
      <c r="D51" s="60">
        <v>0.285</v>
      </c>
      <c r="E51" s="60">
        <v>0.284</v>
      </c>
      <c r="F51" s="60">
        <v>0.285</v>
      </c>
    </row>
    <row r="52" spans="1:6" s="42" customFormat="1" ht="18" customHeight="1">
      <c r="A52" s="9" t="s">
        <v>4</v>
      </c>
      <c r="B52" s="62">
        <v>128.4</v>
      </c>
      <c r="C52" s="51">
        <f>C51/B51*100</f>
        <v>100.35335689045937</v>
      </c>
      <c r="D52" s="51">
        <v>107.8</v>
      </c>
      <c r="E52" s="51">
        <v>105.3</v>
      </c>
      <c r="F52" s="51">
        <v>104.4</v>
      </c>
    </row>
    <row r="53" spans="1:6" s="42" customFormat="1" ht="15">
      <c r="A53" s="13" t="s">
        <v>13</v>
      </c>
      <c r="B53" s="63">
        <f>B49-B51</f>
        <v>0.21400000000000002</v>
      </c>
      <c r="C53" s="63">
        <f>C49-C51</f>
        <v>0.21500000000000002</v>
      </c>
      <c r="D53" s="63">
        <f>D49-D51</f>
        <v>0.21500000000000002</v>
      </c>
      <c r="E53" s="63">
        <f>E49-E51</f>
        <v>0.21600000000000003</v>
      </c>
      <c r="F53" s="63">
        <f>F49-F51</f>
        <v>0.21600000000000003</v>
      </c>
    </row>
    <row r="54" spans="1:6" s="42" customFormat="1" ht="15">
      <c r="A54" s="9" t="s">
        <v>4</v>
      </c>
      <c r="B54" s="64">
        <v>128.4</v>
      </c>
      <c r="C54" s="65">
        <f>C53/B53*100</f>
        <v>100.46728971962618</v>
      </c>
      <c r="D54" s="65">
        <f>D53/C53*100</f>
        <v>100</v>
      </c>
      <c r="E54" s="65">
        <f>E53/D53*100</f>
        <v>100.46511627906978</v>
      </c>
      <c r="F54" s="65">
        <f>F53/E53*100</f>
        <v>100</v>
      </c>
    </row>
    <row r="55" spans="1:6" s="42" customFormat="1" ht="15">
      <c r="A55" s="12" t="s">
        <v>16</v>
      </c>
      <c r="B55" s="66">
        <v>439</v>
      </c>
      <c r="C55" s="66">
        <v>439</v>
      </c>
      <c r="D55" s="66">
        <v>439</v>
      </c>
      <c r="E55" s="66">
        <v>440</v>
      </c>
      <c r="F55" s="66">
        <v>440</v>
      </c>
    </row>
    <row r="56" spans="1:6" s="42" customFormat="1" ht="15">
      <c r="A56" s="9" t="s">
        <v>4</v>
      </c>
      <c r="B56" s="62">
        <v>100.9</v>
      </c>
      <c r="C56" s="51">
        <f>C55/B55*100</f>
        <v>100</v>
      </c>
      <c r="D56" s="51">
        <f>D55/C55*100</f>
        <v>100</v>
      </c>
      <c r="E56" s="51">
        <f>E55/D55*100</f>
        <v>100.22779043280184</v>
      </c>
      <c r="F56" s="51">
        <f>F55/E55*100</f>
        <v>100</v>
      </c>
    </row>
    <row r="57" spans="1:6" s="42" customFormat="1" ht="16.5" customHeight="1">
      <c r="A57" s="13" t="s">
        <v>13</v>
      </c>
      <c r="B57" s="20">
        <f aca="true" t="shared" si="0" ref="B57:F58">B55</f>
        <v>439</v>
      </c>
      <c r="C57" s="20">
        <f t="shared" si="0"/>
        <v>439</v>
      </c>
      <c r="D57" s="20">
        <f t="shared" si="0"/>
        <v>439</v>
      </c>
      <c r="E57" s="20">
        <f t="shared" si="0"/>
        <v>440</v>
      </c>
      <c r="F57" s="20">
        <f t="shared" si="0"/>
        <v>440</v>
      </c>
    </row>
    <row r="58" spans="1:6" s="42" customFormat="1" ht="16.5" customHeight="1">
      <c r="A58" s="9" t="s">
        <v>4</v>
      </c>
      <c r="B58" s="6">
        <f t="shared" si="0"/>
        <v>100.9</v>
      </c>
      <c r="C58" s="6">
        <f t="shared" si="0"/>
        <v>100</v>
      </c>
      <c r="D58" s="6">
        <f t="shared" si="0"/>
        <v>100</v>
      </c>
      <c r="E58" s="6">
        <f t="shared" si="0"/>
        <v>100.22779043280184</v>
      </c>
      <c r="F58" s="6">
        <f t="shared" si="0"/>
        <v>100</v>
      </c>
    </row>
    <row r="59" spans="1:6" ht="28.5">
      <c r="A59" s="11" t="s">
        <v>17</v>
      </c>
      <c r="B59" s="7"/>
      <c r="C59" s="7"/>
      <c r="D59" s="7"/>
      <c r="E59" s="7"/>
      <c r="F59" s="7"/>
    </row>
    <row r="60" spans="1:6" ht="14.25" customHeight="1">
      <c r="A60" s="12" t="s">
        <v>18</v>
      </c>
      <c r="B60" s="30">
        <v>369</v>
      </c>
      <c r="C60" s="30">
        <v>371</v>
      </c>
      <c r="D60" s="30">
        <v>371</v>
      </c>
      <c r="E60" s="30">
        <v>372</v>
      </c>
      <c r="F60" s="30">
        <v>378</v>
      </c>
    </row>
    <row r="61" spans="1:6" ht="14.25" customHeight="1">
      <c r="A61" s="9" t="s">
        <v>4</v>
      </c>
      <c r="B61" s="67">
        <v>98</v>
      </c>
      <c r="C61" s="67">
        <f>C60/B60*100</f>
        <v>100.54200542005421</v>
      </c>
      <c r="D61" s="67">
        <f>D60/C60*100</f>
        <v>100</v>
      </c>
      <c r="E61" s="67">
        <f>E60/D60*100</f>
        <v>100.26954177897574</v>
      </c>
      <c r="F61" s="67">
        <f>F60/E60*100</f>
        <v>101.61290322580645</v>
      </c>
    </row>
    <row r="62" spans="1:7" ht="30">
      <c r="A62" s="13" t="s">
        <v>6</v>
      </c>
      <c r="B62" s="31">
        <v>196</v>
      </c>
      <c r="C62" s="31">
        <v>198</v>
      </c>
      <c r="D62" s="31">
        <v>198</v>
      </c>
      <c r="E62" s="31">
        <v>199</v>
      </c>
      <c r="F62" s="31">
        <v>204</v>
      </c>
      <c r="G62" s="4"/>
    </row>
    <row r="63" spans="1:6" ht="15">
      <c r="A63" s="9" t="s">
        <v>4</v>
      </c>
      <c r="B63" s="54">
        <v>93</v>
      </c>
      <c r="C63" s="67">
        <f>C62/B62*100</f>
        <v>101.0204081632653</v>
      </c>
      <c r="D63" s="67">
        <f>D62/C62*100</f>
        <v>100</v>
      </c>
      <c r="E63" s="67">
        <f>E62/D62*100</f>
        <v>100.50505050505049</v>
      </c>
      <c r="F63" s="67">
        <f>F62/E62*100</f>
        <v>102.51256281407035</v>
      </c>
    </row>
    <row r="64" spans="1:6" ht="14.25" customHeight="1">
      <c r="A64" s="13" t="s">
        <v>13</v>
      </c>
      <c r="B64" s="31">
        <f>B60-B62</f>
        <v>173</v>
      </c>
      <c r="C64" s="31">
        <f>C60-C62</f>
        <v>173</v>
      </c>
      <c r="D64" s="31">
        <f>D60-D62</f>
        <v>173</v>
      </c>
      <c r="E64" s="31">
        <f>E60-E62</f>
        <v>173</v>
      </c>
      <c r="F64" s="31">
        <f>F60-F62</f>
        <v>174</v>
      </c>
    </row>
    <row r="65" spans="1:6" ht="14.25" customHeight="1">
      <c r="A65" s="9" t="s">
        <v>4</v>
      </c>
      <c r="B65" s="54">
        <v>0.94</v>
      </c>
      <c r="C65" s="67">
        <f>C64/B64*100</f>
        <v>100</v>
      </c>
      <c r="D65" s="67">
        <f>D64/C64*100</f>
        <v>100</v>
      </c>
      <c r="E65" s="67">
        <f>E64/D64*100</f>
        <v>100</v>
      </c>
      <c r="F65" s="67">
        <f>F64/E64*100</f>
        <v>100.57803468208093</v>
      </c>
    </row>
    <row r="66" spans="1:6" ht="30">
      <c r="A66" s="21" t="s">
        <v>54</v>
      </c>
      <c r="B66" s="54">
        <v>92</v>
      </c>
      <c r="C66" s="54">
        <v>92</v>
      </c>
      <c r="D66" s="68">
        <v>92</v>
      </c>
      <c r="E66" s="68">
        <v>92</v>
      </c>
      <c r="F66" s="68">
        <v>93</v>
      </c>
    </row>
    <row r="67" spans="1:6" ht="15">
      <c r="A67" s="9" t="s">
        <v>4</v>
      </c>
      <c r="B67" s="67">
        <v>110</v>
      </c>
      <c r="C67" s="67">
        <f>C66/B66*100</f>
        <v>100</v>
      </c>
      <c r="D67" s="67">
        <f>D66/C66*100</f>
        <v>100</v>
      </c>
      <c r="E67" s="67">
        <f>E66/D66*100</f>
        <v>100</v>
      </c>
      <c r="F67" s="67">
        <f>F66/E66*100</f>
        <v>101.08695652173914</v>
      </c>
    </row>
    <row r="68" spans="1:6" ht="45">
      <c r="A68" s="22" t="s">
        <v>6</v>
      </c>
      <c r="B68" s="54">
        <v>56</v>
      </c>
      <c r="C68" s="54">
        <v>56</v>
      </c>
      <c r="D68" s="68">
        <v>56</v>
      </c>
      <c r="E68" s="68">
        <v>56</v>
      </c>
      <c r="F68" s="68">
        <v>56</v>
      </c>
    </row>
    <row r="69" spans="1:6" ht="15">
      <c r="A69" s="9" t="s">
        <v>4</v>
      </c>
      <c r="B69" s="67">
        <v>470</v>
      </c>
      <c r="C69" s="67">
        <v>94.9</v>
      </c>
      <c r="D69" s="67">
        <v>93.8</v>
      </c>
      <c r="E69" s="67">
        <v>101.6</v>
      </c>
      <c r="F69" s="67">
        <v>100.8</v>
      </c>
    </row>
    <row r="70" spans="1:6" ht="14.25" customHeight="1">
      <c r="A70" s="22" t="s">
        <v>13</v>
      </c>
      <c r="B70" s="28">
        <f>B66-B68</f>
        <v>36</v>
      </c>
      <c r="C70" s="28">
        <v>36</v>
      </c>
      <c r="D70" s="28">
        <v>36</v>
      </c>
      <c r="E70" s="28">
        <v>36</v>
      </c>
      <c r="F70" s="28">
        <v>36</v>
      </c>
    </row>
    <row r="71" spans="1:6" ht="14.25" customHeight="1">
      <c r="A71" s="9" t="s">
        <v>4</v>
      </c>
      <c r="B71" s="54">
        <v>1.125</v>
      </c>
      <c r="C71" s="67">
        <f>C70/B70*100</f>
        <v>100</v>
      </c>
      <c r="D71" s="67">
        <f>D70/C70*100</f>
        <v>100</v>
      </c>
      <c r="E71" s="67">
        <f>E70/D70*100</f>
        <v>100</v>
      </c>
      <c r="F71" s="67">
        <f>F70/E70*100</f>
        <v>100</v>
      </c>
    </row>
    <row r="72" spans="1:6" ht="14.25" customHeight="1">
      <c r="A72" s="12" t="s">
        <v>19</v>
      </c>
      <c r="B72" s="37">
        <v>190</v>
      </c>
      <c r="C72" s="69">
        <v>209</v>
      </c>
      <c r="D72" s="69">
        <v>215</v>
      </c>
      <c r="E72" s="69">
        <v>229</v>
      </c>
      <c r="F72" s="69">
        <v>235</v>
      </c>
    </row>
    <row r="73" spans="1:6" ht="14.25" customHeight="1">
      <c r="A73" s="9" t="s">
        <v>4</v>
      </c>
      <c r="B73" s="70">
        <v>113</v>
      </c>
      <c r="C73" s="70">
        <f>C72/B72*100</f>
        <v>110.00000000000001</v>
      </c>
      <c r="D73" s="70">
        <f>D72/C72*100</f>
        <v>102.87081339712918</v>
      </c>
      <c r="E73" s="70">
        <f>E72/D72*100</f>
        <v>106.51162790697674</v>
      </c>
      <c r="F73" s="70">
        <f>F72/E72*100</f>
        <v>102.62008733624455</v>
      </c>
    </row>
    <row r="74" spans="1:6" ht="30" customHeight="1">
      <c r="A74" s="13" t="s">
        <v>6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</row>
    <row r="75" spans="1:6" ht="14.25" customHeight="1">
      <c r="A75" s="9" t="s">
        <v>4</v>
      </c>
      <c r="B75" s="37" t="s">
        <v>58</v>
      </c>
      <c r="C75" s="37" t="s">
        <v>58</v>
      </c>
      <c r="D75" s="37" t="s">
        <v>58</v>
      </c>
      <c r="E75" s="37" t="s">
        <v>58</v>
      </c>
      <c r="F75" s="37" t="s">
        <v>58</v>
      </c>
    </row>
    <row r="76" spans="1:6" ht="14.25" customHeight="1">
      <c r="A76" s="13" t="s">
        <v>13</v>
      </c>
      <c r="B76" s="37">
        <f>B72-B74</f>
        <v>190</v>
      </c>
      <c r="C76" s="37">
        <f>C72-C74</f>
        <v>209</v>
      </c>
      <c r="D76" s="37">
        <f>D72-D74</f>
        <v>215</v>
      </c>
      <c r="E76" s="37">
        <f>E72-E74</f>
        <v>229</v>
      </c>
      <c r="F76" s="37">
        <f>F72-F74</f>
        <v>235</v>
      </c>
    </row>
    <row r="77" spans="1:6" ht="14.25" customHeight="1">
      <c r="A77" s="9" t="s">
        <v>4</v>
      </c>
      <c r="B77" s="37">
        <v>100</v>
      </c>
      <c r="C77" s="70">
        <f>C76/B76*100</f>
        <v>110.00000000000001</v>
      </c>
      <c r="D77" s="70">
        <f>D76/C76*100</f>
        <v>102.87081339712918</v>
      </c>
      <c r="E77" s="70">
        <f>E76/D76*100</f>
        <v>106.51162790697674</v>
      </c>
      <c r="F77" s="70">
        <f>F76/E76*100</f>
        <v>102.62008733624455</v>
      </c>
    </row>
    <row r="78" spans="1:6" ht="14.25" customHeight="1">
      <c r="A78" s="12" t="s">
        <v>28</v>
      </c>
      <c r="B78" s="68">
        <f>7000/2</f>
        <v>3500</v>
      </c>
      <c r="C78" s="68">
        <f>7026/2</f>
        <v>3513</v>
      </c>
      <c r="D78" s="68">
        <f>7052/2</f>
        <v>3526</v>
      </c>
      <c r="E78" s="68">
        <f>7154/2</f>
        <v>3577</v>
      </c>
      <c r="F78" s="68">
        <f>7306/2</f>
        <v>3653</v>
      </c>
    </row>
    <row r="79" spans="1:6" ht="14.25" customHeight="1">
      <c r="A79" s="9" t="s">
        <v>4</v>
      </c>
      <c r="B79" s="67">
        <v>95</v>
      </c>
      <c r="C79" s="67">
        <f>C78/B78*100</f>
        <v>100.37142857142858</v>
      </c>
      <c r="D79" s="67">
        <f>D78/C78*100</f>
        <v>100.37005408482777</v>
      </c>
      <c r="E79" s="67">
        <f>E78/D78*100</f>
        <v>101.44639818491208</v>
      </c>
      <c r="F79" s="67">
        <f>F78/E78*100</f>
        <v>102.1246854906346</v>
      </c>
    </row>
    <row r="80" spans="1:6" ht="14.25" customHeight="1">
      <c r="A80" s="13" t="s">
        <v>13</v>
      </c>
      <c r="B80" s="68">
        <f>B78</f>
        <v>3500</v>
      </c>
      <c r="C80" s="68">
        <f>C78</f>
        <v>3513</v>
      </c>
      <c r="D80" s="68">
        <f>D78</f>
        <v>3526</v>
      </c>
      <c r="E80" s="68">
        <f>E78</f>
        <v>3577</v>
      </c>
      <c r="F80" s="68">
        <f>F78</f>
        <v>3653</v>
      </c>
    </row>
    <row r="81" spans="1:7" ht="14.25" customHeight="1">
      <c r="A81" s="23" t="s">
        <v>4</v>
      </c>
      <c r="B81" s="67">
        <v>105.3</v>
      </c>
      <c r="C81" s="67">
        <f>C80/B80*100</f>
        <v>100.37142857142858</v>
      </c>
      <c r="D81" s="67">
        <f>D80/C80*100</f>
        <v>100.37005408482777</v>
      </c>
      <c r="E81" s="67">
        <f>E80/D80*100</f>
        <v>101.44639818491208</v>
      </c>
      <c r="F81" s="67">
        <f>F80/E80*100</f>
        <v>102.1246854906346</v>
      </c>
      <c r="G81" s="3"/>
    </row>
    <row r="82" spans="1:6" s="42" customFormat="1" ht="15">
      <c r="A82" s="15" t="s">
        <v>53</v>
      </c>
      <c r="B82" s="71">
        <v>0.53</v>
      </c>
      <c r="C82" s="71">
        <v>0.53</v>
      </c>
      <c r="D82" s="71">
        <v>0.6</v>
      </c>
      <c r="E82" s="71">
        <v>0.7</v>
      </c>
      <c r="F82" s="71">
        <v>0.8</v>
      </c>
    </row>
    <row r="83" spans="1:6" s="42" customFormat="1" ht="12.75">
      <c r="A83" s="49" t="s">
        <v>43</v>
      </c>
      <c r="B83" s="27">
        <v>106</v>
      </c>
      <c r="C83" s="27">
        <f>C82/B82*100</f>
        <v>100</v>
      </c>
      <c r="D83" s="27">
        <f>D82/C82*100</f>
        <v>113.20754716981132</v>
      </c>
      <c r="E83" s="27">
        <f>E82/D82*100</f>
        <v>116.66666666666667</v>
      </c>
      <c r="F83" s="27">
        <f>F82/E82*100</f>
        <v>114.2857142857143</v>
      </c>
    </row>
    <row r="84" spans="1:9" s="42" customFormat="1" ht="30">
      <c r="A84" s="15" t="s">
        <v>20</v>
      </c>
      <c r="B84" s="72">
        <v>1100</v>
      </c>
      <c r="C84" s="72">
        <v>1100</v>
      </c>
      <c r="D84" s="72">
        <v>1100</v>
      </c>
      <c r="E84" s="73">
        <v>1100</v>
      </c>
      <c r="F84" s="73">
        <v>1100</v>
      </c>
      <c r="I84" s="42" t="s">
        <v>52</v>
      </c>
    </row>
    <row r="85" spans="1:6" s="42" customFormat="1" ht="12.75">
      <c r="A85" s="49" t="s">
        <v>43</v>
      </c>
      <c r="B85" s="72">
        <v>100</v>
      </c>
      <c r="C85" s="72">
        <v>100</v>
      </c>
      <c r="D85" s="72">
        <v>100</v>
      </c>
      <c r="E85" s="73">
        <v>100</v>
      </c>
      <c r="F85" s="73">
        <v>100</v>
      </c>
    </row>
    <row r="86" spans="1:6" s="42" customFormat="1" ht="16.5" customHeight="1">
      <c r="A86" s="16" t="s">
        <v>40</v>
      </c>
      <c r="B86" s="7">
        <v>13.066</v>
      </c>
      <c r="C86" s="7">
        <v>13.78</v>
      </c>
      <c r="D86" s="7">
        <v>14.469</v>
      </c>
      <c r="E86" s="7">
        <v>15.044</v>
      </c>
      <c r="F86" s="7">
        <v>15.496</v>
      </c>
    </row>
    <row r="87" spans="1:6" s="45" customFormat="1" ht="12.75">
      <c r="A87" s="49" t="s">
        <v>43</v>
      </c>
      <c r="B87" s="27">
        <v>105.3</v>
      </c>
      <c r="C87" s="27">
        <f>C86/B86*100</f>
        <v>105.46456451859787</v>
      </c>
      <c r="D87" s="27">
        <f>D86/C86*100</f>
        <v>105</v>
      </c>
      <c r="E87" s="27">
        <f>E86/D86*100</f>
        <v>103.97401340797568</v>
      </c>
      <c r="F87" s="27">
        <f>F86/E86*100</f>
        <v>103.0045200744483</v>
      </c>
    </row>
    <row r="88" spans="1:6" s="45" customFormat="1" ht="30">
      <c r="A88" s="74" t="s">
        <v>25</v>
      </c>
      <c r="B88" s="37">
        <v>64</v>
      </c>
      <c r="C88" s="37">
        <v>64</v>
      </c>
      <c r="D88" s="37">
        <v>64</v>
      </c>
      <c r="E88" s="37">
        <v>64</v>
      </c>
      <c r="F88" s="37">
        <v>64</v>
      </c>
    </row>
    <row r="89" spans="1:6" s="45" customFormat="1" ht="12.75">
      <c r="A89" s="49" t="s">
        <v>43</v>
      </c>
      <c r="B89" s="27">
        <v>100</v>
      </c>
      <c r="C89" s="27">
        <f>C88/B88*100</f>
        <v>100</v>
      </c>
      <c r="D89" s="27">
        <f>D88/C88*100</f>
        <v>100</v>
      </c>
      <c r="E89" s="27">
        <f>E88/D88*100</f>
        <v>100</v>
      </c>
      <c r="F89" s="27">
        <f>F88/E88*100</f>
        <v>100</v>
      </c>
    </row>
    <row r="90" spans="1:6" s="45" customFormat="1" ht="18" customHeight="1">
      <c r="A90" s="75" t="s">
        <v>38</v>
      </c>
      <c r="B90" s="69">
        <f>B86/B88*1000000/12</f>
        <v>17013.020833333332</v>
      </c>
      <c r="C90" s="69">
        <f>C86/C88*1000000/12</f>
        <v>17942.708333333332</v>
      </c>
      <c r="D90" s="69">
        <f>D86/D88*1000000/12</f>
        <v>18839.84375</v>
      </c>
      <c r="E90" s="69">
        <f>E86/E88*1000000/12</f>
        <v>19588.541666666668</v>
      </c>
      <c r="F90" s="69">
        <f>F86/F88*1000000/12</f>
        <v>20177.083333333332</v>
      </c>
    </row>
    <row r="91" spans="1:6" s="45" customFormat="1" ht="14.25" customHeight="1">
      <c r="A91" s="49" t="s">
        <v>43</v>
      </c>
      <c r="B91" s="38">
        <v>105</v>
      </c>
      <c r="C91" s="35">
        <f>C90/B90*100</f>
        <v>105.4645645185979</v>
      </c>
      <c r="D91" s="35">
        <f>D90/C90*100</f>
        <v>105</v>
      </c>
      <c r="E91" s="35">
        <f>E90/D90*100</f>
        <v>103.97401340797568</v>
      </c>
      <c r="F91" s="35">
        <f>F90/E90*100</f>
        <v>103.00452007444827</v>
      </c>
    </row>
    <row r="92" spans="1:6" s="45" customFormat="1" ht="45">
      <c r="A92" s="76" t="s">
        <v>42</v>
      </c>
      <c r="B92" s="37">
        <v>1</v>
      </c>
      <c r="C92" s="70">
        <v>1</v>
      </c>
      <c r="D92" s="70">
        <v>1</v>
      </c>
      <c r="E92" s="37">
        <v>1</v>
      </c>
      <c r="F92" s="37">
        <v>1</v>
      </c>
    </row>
    <row r="93" spans="1:6" s="45" customFormat="1" ht="30">
      <c r="A93" s="46" t="s">
        <v>36</v>
      </c>
      <c r="B93" s="37">
        <v>454</v>
      </c>
      <c r="C93" s="37">
        <v>459</v>
      </c>
      <c r="D93" s="37">
        <v>460</v>
      </c>
      <c r="E93" s="37">
        <v>460</v>
      </c>
      <c r="F93" s="69">
        <v>460</v>
      </c>
    </row>
    <row r="94" spans="1:6" s="45" customFormat="1" ht="15">
      <c r="A94" s="46" t="s">
        <v>37</v>
      </c>
      <c r="B94" s="37">
        <v>383</v>
      </c>
      <c r="C94" s="37">
        <v>383</v>
      </c>
      <c r="D94" s="37">
        <v>383</v>
      </c>
      <c r="E94" s="37">
        <v>385</v>
      </c>
      <c r="F94" s="69">
        <v>386</v>
      </c>
    </row>
    <row r="95" spans="1:6" s="45" customFormat="1" ht="12.75">
      <c r="A95" s="49" t="s">
        <v>43</v>
      </c>
      <c r="B95" s="70">
        <v>101.1</v>
      </c>
      <c r="C95" s="33">
        <f>C94/B94*100</f>
        <v>100</v>
      </c>
      <c r="D95" s="33">
        <f>D94/C94*100</f>
        <v>100</v>
      </c>
      <c r="E95" s="27">
        <f>E94/D94*100</f>
        <v>100.52219321148826</v>
      </c>
      <c r="F95" s="27">
        <f>F94/E94*100</f>
        <v>100.25974025974025</v>
      </c>
    </row>
    <row r="96" spans="1:6" s="45" customFormat="1" ht="30">
      <c r="A96" s="75" t="s">
        <v>44</v>
      </c>
      <c r="B96" s="37">
        <v>200</v>
      </c>
      <c r="C96" s="37">
        <v>200</v>
      </c>
      <c r="D96" s="69">
        <v>200</v>
      </c>
      <c r="E96" s="69">
        <v>200</v>
      </c>
      <c r="F96" s="69">
        <v>200</v>
      </c>
    </row>
    <row r="97" spans="1:6" s="42" customFormat="1" ht="15">
      <c r="A97" s="12" t="s">
        <v>60</v>
      </c>
      <c r="B97" s="20">
        <v>446</v>
      </c>
      <c r="C97" s="20">
        <v>440</v>
      </c>
      <c r="D97" s="20">
        <v>440</v>
      </c>
      <c r="E97" s="20">
        <v>440</v>
      </c>
      <c r="F97" s="20">
        <v>440</v>
      </c>
    </row>
    <row r="98" spans="1:6" s="42" customFormat="1" ht="15">
      <c r="A98" s="12" t="s">
        <v>61</v>
      </c>
      <c r="B98" s="20">
        <v>446</v>
      </c>
      <c r="C98" s="20">
        <v>440</v>
      </c>
      <c r="D98" s="20">
        <v>440</v>
      </c>
      <c r="E98" s="20">
        <v>440</v>
      </c>
      <c r="F98" s="20">
        <v>440</v>
      </c>
    </row>
    <row r="99" spans="1:6" s="42" customFormat="1" ht="30">
      <c r="A99" s="17" t="s">
        <v>39</v>
      </c>
      <c r="B99" s="6">
        <v>1172.3</v>
      </c>
      <c r="C99" s="6">
        <v>1230.9</v>
      </c>
      <c r="D99" s="6">
        <f>C99*1.05</f>
        <v>1292.4450000000002</v>
      </c>
      <c r="E99" s="6">
        <f>D99*1.05</f>
        <v>1357.0672500000003</v>
      </c>
      <c r="F99" s="6">
        <f>E99*1.05</f>
        <v>1424.9206125000003</v>
      </c>
    </row>
    <row r="100" spans="1:6" s="42" customFormat="1" ht="12.75">
      <c r="A100" s="49" t="s">
        <v>43</v>
      </c>
      <c r="B100" s="6">
        <v>103.7</v>
      </c>
      <c r="C100" s="33">
        <f>C99/B99*100</f>
        <v>104.99872046404506</v>
      </c>
      <c r="D100" s="33">
        <f>D99/C99*100</f>
        <v>105</v>
      </c>
      <c r="E100" s="27">
        <f>E99/D99*100</f>
        <v>105</v>
      </c>
      <c r="F100" s="27">
        <f>F99/E99*100</f>
        <v>105</v>
      </c>
    </row>
    <row r="101" spans="1:6" s="44" customFormat="1" ht="45">
      <c r="A101" s="25" t="s">
        <v>29</v>
      </c>
      <c r="B101" s="26">
        <v>4.6</v>
      </c>
      <c r="C101" s="26">
        <v>4.6</v>
      </c>
      <c r="D101" s="26">
        <v>4.6</v>
      </c>
      <c r="E101" s="26">
        <v>4.6</v>
      </c>
      <c r="F101" s="26">
        <v>4.6</v>
      </c>
    </row>
    <row r="102" spans="1:8" s="42" customFormat="1" ht="45">
      <c r="A102" s="75" t="s">
        <v>30</v>
      </c>
      <c r="B102" s="70">
        <v>1</v>
      </c>
      <c r="C102" s="70">
        <v>1</v>
      </c>
      <c r="D102" s="70">
        <v>1</v>
      </c>
      <c r="E102" s="70">
        <v>1</v>
      </c>
      <c r="F102" s="70">
        <v>1</v>
      </c>
      <c r="G102" s="45"/>
      <c r="H102" s="45"/>
    </row>
    <row r="103" spans="1:8" s="44" customFormat="1" ht="15">
      <c r="A103" s="75" t="s">
        <v>45</v>
      </c>
      <c r="B103" s="77">
        <v>0.55</v>
      </c>
      <c r="C103" s="77">
        <v>0.55</v>
      </c>
      <c r="D103" s="77">
        <v>0.6</v>
      </c>
      <c r="E103" s="77">
        <v>0.6</v>
      </c>
      <c r="F103" s="77">
        <v>0.65</v>
      </c>
      <c r="G103" s="45"/>
      <c r="H103" s="45"/>
    </row>
    <row r="104" spans="1:8" s="42" customFormat="1" ht="31.5" customHeight="1">
      <c r="A104" s="18" t="s">
        <v>55</v>
      </c>
      <c r="B104" s="37">
        <v>15</v>
      </c>
      <c r="C104" s="37">
        <v>15</v>
      </c>
      <c r="D104" s="37">
        <v>15</v>
      </c>
      <c r="E104" s="37">
        <v>15</v>
      </c>
      <c r="F104" s="37">
        <v>15</v>
      </c>
      <c r="G104" s="45"/>
      <c r="H104" s="45"/>
    </row>
    <row r="105" spans="1:6" s="44" customFormat="1" ht="28.5" customHeight="1">
      <c r="A105" s="36" t="s">
        <v>46</v>
      </c>
      <c r="B105" s="24">
        <v>4</v>
      </c>
      <c r="C105" s="24">
        <v>4</v>
      </c>
      <c r="D105" s="24">
        <v>4</v>
      </c>
      <c r="E105" s="24">
        <v>4</v>
      </c>
      <c r="F105" s="24">
        <v>4</v>
      </c>
    </row>
    <row r="106" spans="1:6" s="44" customFormat="1" ht="27.75" customHeight="1">
      <c r="A106" s="36" t="s">
        <v>68</v>
      </c>
      <c r="B106" s="24">
        <v>3</v>
      </c>
      <c r="C106" s="24">
        <v>3</v>
      </c>
      <c r="D106" s="24">
        <v>3</v>
      </c>
      <c r="E106" s="24">
        <v>3</v>
      </c>
      <c r="F106" s="24">
        <v>3</v>
      </c>
    </row>
    <row r="107" spans="1:6" s="44" customFormat="1" ht="29.25" customHeight="1">
      <c r="A107" s="39" t="s">
        <v>47</v>
      </c>
      <c r="B107" s="37">
        <v>3</v>
      </c>
      <c r="C107" s="37">
        <v>3</v>
      </c>
      <c r="D107" s="37">
        <v>3</v>
      </c>
      <c r="E107" s="37">
        <v>3</v>
      </c>
      <c r="F107" s="37">
        <v>3</v>
      </c>
    </row>
    <row r="108" spans="1:6" s="44" customFormat="1" ht="33.75" customHeight="1">
      <c r="A108" s="39" t="s">
        <v>48</v>
      </c>
      <c r="B108" s="37">
        <v>8</v>
      </c>
      <c r="C108" s="37">
        <v>8</v>
      </c>
      <c r="D108" s="37">
        <v>8</v>
      </c>
      <c r="E108" s="37">
        <v>8</v>
      </c>
      <c r="F108" s="37">
        <v>8</v>
      </c>
    </row>
    <row r="109" spans="1:6" s="42" customFormat="1" ht="30">
      <c r="A109" s="40" t="s">
        <v>49</v>
      </c>
      <c r="B109" s="37">
        <v>234</v>
      </c>
      <c r="C109" s="37">
        <v>235</v>
      </c>
      <c r="D109" s="37">
        <v>236</v>
      </c>
      <c r="E109" s="37">
        <v>237</v>
      </c>
      <c r="F109" s="37">
        <v>238</v>
      </c>
    </row>
    <row r="110" spans="1:6" s="42" customFormat="1" ht="14.25">
      <c r="A110" s="11" t="s">
        <v>21</v>
      </c>
      <c r="B110" s="7"/>
      <c r="C110" s="7"/>
      <c r="D110" s="7"/>
      <c r="E110" s="7"/>
      <c r="F110" s="7"/>
    </row>
    <row r="111" spans="1:6" s="44" customFormat="1" ht="30">
      <c r="A111" s="41" t="s">
        <v>31</v>
      </c>
      <c r="B111" s="37">
        <v>4.43</v>
      </c>
      <c r="C111" s="37">
        <v>4.43</v>
      </c>
      <c r="D111" s="38">
        <v>5</v>
      </c>
      <c r="E111" s="38">
        <v>5</v>
      </c>
      <c r="F111" s="38">
        <v>5</v>
      </c>
    </row>
    <row r="112" spans="1:6" s="44" customFormat="1" ht="15">
      <c r="A112" s="34" t="s">
        <v>32</v>
      </c>
      <c r="B112" s="37">
        <v>38.4</v>
      </c>
      <c r="C112" s="37">
        <v>38.4</v>
      </c>
      <c r="D112" s="37">
        <v>43.5</v>
      </c>
      <c r="E112" s="37">
        <v>43.5</v>
      </c>
      <c r="F112" s="37">
        <v>43.5</v>
      </c>
    </row>
    <row r="113" spans="1:6" s="44" customFormat="1" ht="30">
      <c r="A113" s="34" t="s">
        <v>33</v>
      </c>
      <c r="B113" s="37">
        <v>39</v>
      </c>
      <c r="C113" s="37">
        <v>39</v>
      </c>
      <c r="D113" s="37">
        <v>39</v>
      </c>
      <c r="E113" s="37">
        <v>47</v>
      </c>
      <c r="F113" s="37">
        <v>47</v>
      </c>
    </row>
    <row r="114" spans="1:6" s="44" customFormat="1" ht="45">
      <c r="A114" s="12" t="s">
        <v>34</v>
      </c>
      <c r="B114" s="24">
        <v>6.6</v>
      </c>
      <c r="C114" s="26">
        <v>6.8</v>
      </c>
      <c r="D114" s="26">
        <v>6</v>
      </c>
      <c r="E114" s="26">
        <v>6</v>
      </c>
      <c r="F114" s="26">
        <v>6</v>
      </c>
    </row>
    <row r="115" spans="1:6" s="42" customFormat="1" ht="30">
      <c r="A115" s="34" t="s">
        <v>56</v>
      </c>
      <c r="B115" s="69">
        <v>8105</v>
      </c>
      <c r="C115" s="69">
        <v>8429</v>
      </c>
      <c r="D115" s="69">
        <f>C115*102/100</f>
        <v>8597.58</v>
      </c>
      <c r="E115" s="69">
        <f>D115*103/100</f>
        <v>8855.5074</v>
      </c>
      <c r="F115" s="69">
        <f>E115*103/100</f>
        <v>9121.172622</v>
      </c>
    </row>
    <row r="116" spans="1:6" s="42" customFormat="1" ht="30">
      <c r="A116" s="34" t="s">
        <v>35</v>
      </c>
      <c r="B116" s="69">
        <v>3044</v>
      </c>
      <c r="C116" s="69">
        <v>3078</v>
      </c>
      <c r="D116" s="69">
        <f>C116*102/100</f>
        <v>3139.56</v>
      </c>
      <c r="E116" s="69">
        <f>D116*103/100</f>
        <v>3233.7468</v>
      </c>
      <c r="F116" s="69">
        <f>E116*103/100</f>
        <v>3330.759204</v>
      </c>
    </row>
    <row r="117" spans="1:6" s="42" customFormat="1" ht="15">
      <c r="A117" s="2" t="s">
        <v>51</v>
      </c>
      <c r="B117" s="1"/>
      <c r="C117" s="1" t="s">
        <v>57</v>
      </c>
      <c r="D117" s="1"/>
      <c r="E117" s="1"/>
      <c r="F117" s="1"/>
    </row>
    <row r="118" spans="5:6" ht="12.75">
      <c r="E118" s="78"/>
      <c r="F118" s="78"/>
    </row>
  </sheetData>
  <sheetProtection selectLockedCells="1" selectUnlockedCells="1"/>
  <mergeCells count="9">
    <mergeCell ref="E118:F118"/>
    <mergeCell ref="A5:F5"/>
    <mergeCell ref="A6:F6"/>
    <mergeCell ref="A8:A9"/>
    <mergeCell ref="D9:F9"/>
    <mergeCell ref="B1:F1"/>
    <mergeCell ref="B2:F2"/>
    <mergeCell ref="B3:F3"/>
    <mergeCell ref="B4:F4"/>
  </mergeCells>
  <printOptions/>
  <pageMargins left="0.2755905511811024" right="0.1968503937007874" top="0.7874015748031497" bottom="0.7874015748031497" header="0.5118110236220472" footer="0.5118110236220472"/>
  <pageSetup fitToHeight="3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2018-12-26T08:48:15Z</cp:lastPrinted>
  <dcterms:created xsi:type="dcterms:W3CDTF">2013-11-18T06:44:58Z</dcterms:created>
  <dcterms:modified xsi:type="dcterms:W3CDTF">2018-12-26T08:48:24Z</dcterms:modified>
  <cp:category/>
  <cp:version/>
  <cp:contentType/>
  <cp:contentStatus/>
</cp:coreProperties>
</file>