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tabRatio="553" activeTab="0"/>
  </bookViews>
  <sheets>
    <sheet name="Лист 1" sheetId="1" r:id="rId1"/>
  </sheets>
  <definedNames>
    <definedName name="_xlnm.Print_Titles" localSheetId="0">'Лист 1'!$10:$11</definedName>
    <definedName name="_xlnm.Print_Area" localSheetId="0">'Лист 1'!$A$1:$I$109</definedName>
  </definedNames>
  <calcPr fullCalcOnLoad="1"/>
</workbook>
</file>

<file path=xl/sharedStrings.xml><?xml version="1.0" encoding="utf-8"?>
<sst xmlns="http://schemas.openxmlformats.org/spreadsheetml/2006/main" count="111" uniqueCount="67">
  <si>
    <t>ПРИЛОЖЕНИЕ</t>
  </si>
  <si>
    <t>ОДОБРЕН</t>
  </si>
  <si>
    <t xml:space="preserve">постановлением </t>
  </si>
  <si>
    <t>сельского поселения</t>
  </si>
  <si>
    <t xml:space="preserve"> Лабинского района</t>
  </si>
  <si>
    <t>НАИМЕНОВАНИЕ ПОКАЗАТЕЛЕЙ</t>
  </si>
  <si>
    <t>отчет</t>
  </si>
  <si>
    <t>оценка</t>
  </si>
  <si>
    <t>прогноз</t>
  </si>
  <si>
    <t>в % к пред. году в действ.ценах</t>
  </si>
  <si>
    <r>
      <t>Производство и распределение электроэнергии, газа и воды</t>
    </r>
    <r>
      <rPr>
        <sz val="12"/>
        <color indexed="8"/>
        <rFont val="Times New Roman"/>
        <family val="1"/>
      </rPr>
      <t xml:space="preserve">, </t>
    </r>
    <r>
      <rPr>
        <b/>
        <sz val="12"/>
        <color indexed="8"/>
        <rFont val="Times New Roman"/>
        <family val="1"/>
      </rPr>
      <t>млн.руб</t>
    </r>
  </si>
  <si>
    <t xml:space="preserve"> - производство макаронных изделий, тн.</t>
  </si>
  <si>
    <t>в % к пред.году</t>
  </si>
  <si>
    <t>Объем продукции сельского хозяйства 
всех сельхозпроизводителей, тыс.руб</t>
  </si>
  <si>
    <t>в том числе сельскохозяйственных организаций</t>
  </si>
  <si>
    <t>в % к предыдущему году</t>
  </si>
  <si>
    <t>в том числе крестьянских(фермерских) хозяйств и хозяйств индивидуальных предпринимателей</t>
  </si>
  <si>
    <t>в том числе крестьянских (фермерских) хозяйств и хозяйств индивидуальных предпринимателей</t>
  </si>
  <si>
    <t>Производство основных видов сельскохозяйственной продукции в натуральном выражении:</t>
  </si>
  <si>
    <t>Кукуруза, тыс.тонн</t>
  </si>
  <si>
    <t>Масличные культуры, тыс. тонн</t>
  </si>
  <si>
    <t>в том числе в личных подсобных хозяйствах</t>
  </si>
  <si>
    <t>Объем услуг транспорта, млн. руб.</t>
  </si>
  <si>
    <t xml:space="preserve">    в % к пред. году в дейст.ценах</t>
  </si>
  <si>
    <t>Оборот розничной торговли, млн.руб.</t>
  </si>
  <si>
    <t xml:space="preserve">    в % к пред. году в действ.ценах</t>
  </si>
  <si>
    <t>Уровень регистрируемой  безработицы  к численности экономически активного населения, в %</t>
  </si>
  <si>
    <t>Сальдированный финансовый результат, млн. руб.</t>
  </si>
  <si>
    <t xml:space="preserve">    в % к пред.  году</t>
  </si>
  <si>
    <t xml:space="preserve">    в % к пред. году</t>
  </si>
  <si>
    <t>Фонд заработной платы (ФОТ), млн.руб.</t>
  </si>
  <si>
    <t>Кадастровая стоимость земельных участков, млн. руб.</t>
  </si>
  <si>
    <t>сельского поселения Лабинского района                                                                        В.М.Коробкин</t>
  </si>
  <si>
    <t>личных подсобных хозяйствах</t>
  </si>
  <si>
    <t xml:space="preserve">в том числе:  </t>
  </si>
  <si>
    <t>Соя, тыс.тонн</t>
  </si>
  <si>
    <t>картофель, тыс.тонн</t>
  </si>
  <si>
    <t>овощи, тыс. тонн.</t>
  </si>
  <si>
    <t>подсолнечник, тыс.тонн</t>
  </si>
  <si>
    <t>Зерно (в весе после доработки), тыс.тонн</t>
  </si>
  <si>
    <t>скот и птица (в живом весе), тыс. тонн.</t>
  </si>
  <si>
    <t>молоко, тыс.тонн.</t>
  </si>
  <si>
    <t>Яйца, тыс. штук</t>
  </si>
  <si>
    <t>Среднемесячная заработная плата, рублей</t>
  </si>
  <si>
    <t>Численность работающих для расчета среднемесячной заработной платы, 
 человек</t>
  </si>
  <si>
    <t xml:space="preserve">Инвестиции в основной капитал за счет всех источников финансирования (без неформальной экономики),  млн.руб.     </t>
  </si>
  <si>
    <t xml:space="preserve">    в % к пред. году </t>
  </si>
  <si>
    <t>Численность занятых в экономике, человек</t>
  </si>
  <si>
    <t>в том числе в:</t>
  </si>
  <si>
    <t>крестьянских (фермерских) хозяйствах и хозяйствах индивидуальных предпринимателей</t>
  </si>
  <si>
    <t>Инвентаризационная стоимость имущества, принадлежащего  физическим  лицам на праве собственности, млн.руб.</t>
  </si>
  <si>
    <t>Глава администрации Харьковского</t>
  </si>
  <si>
    <t>администрации Харьковского</t>
  </si>
  <si>
    <t>плоды и ягоды, тыс. тонн.</t>
  </si>
  <si>
    <t>Н.Ф.Шумский</t>
  </si>
  <si>
    <r>
      <t xml:space="preserve">      Прогноз социально-экономического развития   
Харьковского сельского поселения Лабинского района </t>
    </r>
    <r>
      <rPr>
        <b/>
        <sz val="14"/>
        <rFont val="Times New Roman"/>
        <family val="1"/>
      </rPr>
      <t>на 2019 год и на период до 2018 года</t>
    </r>
  </si>
  <si>
    <t xml:space="preserve">от 22.10.2018 г.  № 96 </t>
  </si>
  <si>
    <t>отчет скрыть коллонку</t>
  </si>
  <si>
    <t>2021 г.    в % к    2017 г.</t>
  </si>
  <si>
    <t>2019 г.     в % к   2018 г.</t>
  </si>
  <si>
    <t>190860</t>
  </si>
  <si>
    <t>189193</t>
  </si>
  <si>
    <t>191374</t>
  </si>
  <si>
    <t>221022</t>
  </si>
  <si>
    <t>233467</t>
  </si>
  <si>
    <t>245037</t>
  </si>
  <si>
    <t>Главный специалист Туркадзе А.С.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</si>
</sst>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"/>
    <numFmt numFmtId="175" formatCode="#,##0.000"/>
    <numFmt numFmtId="176" formatCode="#,##0.00;\-#,##0.00"/>
    <numFmt numFmtId="177" formatCode="#,##0.000;\-#,##0.000"/>
    <numFmt numFmtId="178" formatCode="#,##0.0000;\-#,##0.0000"/>
    <numFmt numFmtId="179" formatCode="#,##0.00_ ;\-#,##0.00\ "/>
  </numFmts>
  <fonts count="4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2"/>
      <name val="Arial Cyr"/>
      <family val="2"/>
    </font>
    <font>
      <sz val="14"/>
      <color indexed="8"/>
      <name val="Times New Roman"/>
      <family val="1"/>
    </font>
    <font>
      <sz val="11"/>
      <color indexed="8"/>
      <name val="Times New Roman Cyr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7" borderId="1" applyNumberFormat="0" applyAlignment="0" applyProtection="0"/>
    <xf numFmtId="0" fontId="5" fillId="14" borderId="2" applyNumberFormat="0" applyAlignment="0" applyProtection="0"/>
    <xf numFmtId="0" fontId="6" fillId="1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6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/>
    </xf>
    <xf numFmtId="0" fontId="31" fillId="0" borderId="12" xfId="0" applyFont="1" applyFill="1" applyBorder="1" applyAlignment="1">
      <alignment wrapText="1"/>
    </xf>
    <xf numFmtId="0" fontId="29" fillId="0" borderId="13" xfId="0" applyFont="1" applyFill="1" applyBorder="1" applyAlignment="1">
      <alignment/>
    </xf>
    <xf numFmtId="0" fontId="31" fillId="0" borderId="13" xfId="0" applyFont="1" applyFill="1" applyBorder="1" applyAlignment="1">
      <alignment wrapText="1"/>
    </xf>
    <xf numFmtId="0" fontId="21" fillId="0" borderId="12" xfId="0" applyFont="1" applyFill="1" applyBorder="1" applyAlignment="1">
      <alignment vertical="top" wrapText="1"/>
    </xf>
    <xf numFmtId="0" fontId="29" fillId="0" borderId="13" xfId="0" applyFont="1" applyFill="1" applyBorder="1" applyAlignment="1">
      <alignment wrapText="1"/>
    </xf>
    <xf numFmtId="0" fontId="29" fillId="0" borderId="14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/>
    </xf>
    <xf numFmtId="172" fontId="29" fillId="0" borderId="12" xfId="0" applyNumberFormat="1" applyFont="1" applyFill="1" applyBorder="1" applyAlignment="1">
      <alignment/>
    </xf>
    <xf numFmtId="0" fontId="21" fillId="0" borderId="12" xfId="0" applyFont="1" applyFill="1" applyBorder="1" applyAlignment="1">
      <alignment wrapText="1"/>
    </xf>
    <xf numFmtId="172" fontId="21" fillId="0" borderId="12" xfId="0" applyNumberFormat="1" applyFont="1" applyFill="1" applyBorder="1" applyAlignment="1">
      <alignment/>
    </xf>
    <xf numFmtId="172" fontId="21" fillId="0" borderId="12" xfId="0" applyNumberFormat="1" applyFont="1" applyFill="1" applyBorder="1" applyAlignment="1">
      <alignment wrapText="1"/>
    </xf>
    <xf numFmtId="172" fontId="29" fillId="0" borderId="12" xfId="0" applyNumberFormat="1" applyFont="1" applyFill="1" applyBorder="1" applyAlignment="1">
      <alignment wrapText="1"/>
    </xf>
    <xf numFmtId="0" fontId="3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0" fillId="0" borderId="14" xfId="0" applyFont="1" applyFill="1" applyBorder="1" applyAlignment="1">
      <alignment horizontal="left" wrapText="1"/>
    </xf>
    <xf numFmtId="0" fontId="30" fillId="0" borderId="13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172" fontId="21" fillId="0" borderId="15" xfId="0" applyNumberFormat="1" applyFont="1" applyFill="1" applyBorder="1" applyAlignment="1">
      <alignment vertical="top" wrapText="1"/>
    </xf>
    <xf numFmtId="0" fontId="31" fillId="0" borderId="16" xfId="0" applyFont="1" applyFill="1" applyBorder="1" applyAlignment="1">
      <alignment vertical="top" wrapText="1"/>
    </xf>
    <xf numFmtId="0" fontId="21" fillId="0" borderId="16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174" fontId="29" fillId="0" borderId="12" xfId="0" applyNumberFormat="1" applyFont="1" applyFill="1" applyBorder="1" applyAlignment="1" applyProtection="1">
      <alignment/>
      <protection locked="0"/>
    </xf>
    <xf numFmtId="173" fontId="29" fillId="0" borderId="12" xfId="0" applyNumberFormat="1" applyFont="1" applyFill="1" applyBorder="1" applyAlignment="1" applyProtection="1">
      <alignment/>
      <protection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29" fillId="0" borderId="12" xfId="0" applyNumberFormat="1" applyFont="1" applyFill="1" applyBorder="1" applyAlignment="1" applyProtection="1">
      <alignment/>
      <protection locked="0"/>
    </xf>
    <xf numFmtId="172" fontId="33" fillId="0" borderId="12" xfId="0" applyNumberFormat="1" applyFont="1" applyFill="1" applyBorder="1" applyAlignment="1" applyProtection="1">
      <alignment/>
      <protection locked="0"/>
    </xf>
    <xf numFmtId="49" fontId="29" fillId="0" borderId="12" xfId="0" applyNumberFormat="1" applyFont="1" applyFill="1" applyBorder="1" applyAlignment="1" applyProtection="1">
      <alignment horizontal="right"/>
      <protection locked="0"/>
    </xf>
    <xf numFmtId="172" fontId="29" fillId="0" borderId="12" xfId="0" applyNumberFormat="1" applyFont="1" applyFill="1" applyBorder="1" applyAlignment="1" applyProtection="1">
      <alignment horizontal="right"/>
      <protection locked="0"/>
    </xf>
    <xf numFmtId="172" fontId="0" fillId="0" borderId="0" xfId="0" applyNumberFormat="1" applyFont="1" applyFill="1" applyBorder="1" applyAlignment="1" applyProtection="1">
      <alignment/>
      <protection/>
    </xf>
    <xf numFmtId="173" fontId="29" fillId="0" borderId="12" xfId="0" applyNumberFormat="1" applyFont="1" applyFill="1" applyBorder="1" applyAlignment="1" applyProtection="1">
      <alignment/>
      <protection locked="0"/>
    </xf>
    <xf numFmtId="0" fontId="29" fillId="0" borderId="12" xfId="0" applyNumberFormat="1" applyFont="1" applyFill="1" applyBorder="1" applyAlignment="1" applyProtection="1">
      <alignment/>
      <protection locked="0"/>
    </xf>
    <xf numFmtId="175" fontId="29" fillId="0" borderId="12" xfId="0" applyNumberFormat="1" applyFont="1" applyFill="1" applyBorder="1" applyAlignment="1" applyProtection="1">
      <alignment/>
      <protection locked="0"/>
    </xf>
    <xf numFmtId="0" fontId="32" fillId="0" borderId="13" xfId="0" applyFont="1" applyFill="1" applyBorder="1" applyAlignment="1">
      <alignment horizontal="left" vertical="center" wrapText="1" indent="1"/>
    </xf>
    <xf numFmtId="174" fontId="29" fillId="0" borderId="12" xfId="0" applyNumberFormat="1" applyFont="1" applyFill="1" applyBorder="1" applyAlignment="1">
      <alignment/>
    </xf>
    <xf numFmtId="0" fontId="32" fillId="0" borderId="13" xfId="0" applyFont="1" applyFill="1" applyBorder="1" applyAlignment="1">
      <alignment vertical="center" wrapText="1"/>
    </xf>
    <xf numFmtId="0" fontId="33" fillId="0" borderId="13" xfId="0" applyFont="1" applyFill="1" applyBorder="1" applyAlignment="1">
      <alignment horizontal="left" vertical="center" wrapText="1" indent="1"/>
    </xf>
    <xf numFmtId="2" fontId="29" fillId="0" borderId="12" xfId="0" applyNumberFormat="1" applyFont="1" applyFill="1" applyBorder="1" applyAlignment="1">
      <alignment/>
    </xf>
    <xf numFmtId="0" fontId="33" fillId="0" borderId="13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1" fontId="29" fillId="0" borderId="12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34" fillId="0" borderId="17" xfId="0" applyFont="1" applyFill="1" applyBorder="1" applyAlignment="1">
      <alignment/>
    </xf>
    <xf numFmtId="0" fontId="34" fillId="0" borderId="0" xfId="0" applyFont="1" applyFill="1" applyAlignment="1">
      <alignment/>
    </xf>
    <xf numFmtId="0" fontId="0" fillId="0" borderId="0" xfId="0" applyFill="1" applyAlignment="1">
      <alignment/>
    </xf>
    <xf numFmtId="179" fontId="29" fillId="0" borderId="12" xfId="0" applyNumberFormat="1" applyFont="1" applyFill="1" applyBorder="1" applyAlignment="1" applyProtection="1">
      <alignment/>
      <protection locked="0"/>
    </xf>
    <xf numFmtId="1" fontId="29" fillId="0" borderId="12" xfId="0" applyNumberFormat="1" applyFont="1" applyFill="1" applyBorder="1" applyAlignment="1" applyProtection="1">
      <alignment/>
      <protection locked="0"/>
    </xf>
    <xf numFmtId="0" fontId="33" fillId="0" borderId="12" xfId="0" applyFont="1" applyFill="1" applyBorder="1" applyAlignment="1" applyProtection="1">
      <alignment/>
      <protection locked="0"/>
    </xf>
    <xf numFmtId="0" fontId="29" fillId="0" borderId="12" xfId="0" applyFont="1" applyFill="1" applyBorder="1" applyAlignment="1" applyProtection="1">
      <alignment/>
      <protection locked="0"/>
    </xf>
    <xf numFmtId="175" fontId="33" fillId="0" borderId="12" xfId="0" applyNumberFormat="1" applyFont="1" applyFill="1" applyBorder="1" applyAlignment="1" applyProtection="1">
      <alignment/>
      <protection locked="0"/>
    </xf>
    <xf numFmtId="172" fontId="33" fillId="0" borderId="12" xfId="0" applyNumberFormat="1" applyFont="1" applyFill="1" applyBorder="1" applyAlignment="1" applyProtection="1">
      <alignment/>
      <protection/>
    </xf>
    <xf numFmtId="0" fontId="26" fillId="0" borderId="13" xfId="0" applyFont="1" applyFill="1" applyBorder="1" applyAlignment="1">
      <alignment vertical="center" wrapText="1"/>
    </xf>
    <xf numFmtId="172" fontId="33" fillId="0" borderId="12" xfId="0" applyNumberFormat="1" applyFont="1" applyFill="1" applyBorder="1" applyAlignment="1">
      <alignment wrapText="1"/>
    </xf>
    <xf numFmtId="0" fontId="26" fillId="0" borderId="13" xfId="0" applyFont="1" applyFill="1" applyBorder="1" applyAlignment="1">
      <alignment horizontal="left" vertical="center" wrapText="1"/>
    </xf>
    <xf numFmtId="174" fontId="33" fillId="0" borderId="12" xfId="0" applyNumberFormat="1" applyFont="1" applyFill="1" applyBorder="1" applyAlignment="1" applyProtection="1">
      <alignment/>
      <protection locked="0"/>
    </xf>
    <xf numFmtId="1" fontId="33" fillId="0" borderId="12" xfId="0" applyNumberFormat="1" applyFont="1" applyFill="1" applyBorder="1" applyAlignment="1" applyProtection="1">
      <alignment/>
      <protection locked="0"/>
    </xf>
    <xf numFmtId="0" fontId="20" fillId="18" borderId="0" xfId="0" applyFont="1" applyFill="1" applyBorder="1" applyAlignment="1">
      <alignment/>
    </xf>
    <xf numFmtId="0" fontId="20" fillId="18" borderId="0" xfId="0" applyFont="1" applyFill="1" applyBorder="1" applyAlignment="1">
      <alignment/>
    </xf>
    <xf numFmtId="0" fontId="20" fillId="18" borderId="0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172" fontId="44" fillId="0" borderId="0" xfId="0" applyNumberFormat="1" applyFont="1" applyFill="1" applyBorder="1" applyAlignment="1">
      <alignment/>
    </xf>
    <xf numFmtId="172" fontId="44" fillId="0" borderId="0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/>
    </xf>
    <xf numFmtId="0" fontId="39" fillId="0" borderId="14" xfId="0" applyFont="1" applyFill="1" applyBorder="1" applyAlignment="1">
      <alignment horizontal="left" wrapText="1"/>
    </xf>
    <xf numFmtId="173" fontId="33" fillId="0" borderId="12" xfId="0" applyNumberFormat="1" applyFont="1" applyFill="1" applyBorder="1" applyAlignment="1" applyProtection="1">
      <alignment/>
      <protection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17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26" fillId="0" borderId="11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2"/>
  <sheetViews>
    <sheetView tabSelected="1" zoomScaleSheetLayoutView="75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8" sqref="A8:I9"/>
    </sheetView>
  </sheetViews>
  <sheetFormatPr defaultColWidth="9.00390625" defaultRowHeight="12.75"/>
  <cols>
    <col min="1" max="1" width="49.00390625" style="1" customWidth="1"/>
    <col min="2" max="2" width="10.75390625" style="2" hidden="1" customWidth="1"/>
    <col min="3" max="3" width="10.75390625" style="2" customWidth="1"/>
    <col min="4" max="4" width="11.75390625" style="2" customWidth="1"/>
    <col min="5" max="5" width="10.125" style="2" customWidth="1"/>
    <col min="6" max="6" width="9.625" style="3" customWidth="1"/>
    <col min="7" max="7" width="10.125" style="3" customWidth="1"/>
    <col min="8" max="8" width="8.875" style="3" bestFit="1" customWidth="1"/>
    <col min="9" max="9" width="10.875" style="3" customWidth="1"/>
    <col min="10" max="16" width="9.75390625" style="3" customWidth="1"/>
    <col min="17" max="16384" width="9.125" style="3" customWidth="1"/>
  </cols>
  <sheetData>
    <row r="1" spans="6:9" ht="18.75">
      <c r="F1" s="75" t="s">
        <v>0</v>
      </c>
      <c r="G1" s="75"/>
      <c r="H1" s="75"/>
      <c r="I1" s="75"/>
    </row>
    <row r="2" spans="6:9" ht="18.75">
      <c r="F2" s="75" t="s">
        <v>1</v>
      </c>
      <c r="G2" s="75"/>
      <c r="H2" s="75"/>
      <c r="I2" s="75"/>
    </row>
    <row r="3" spans="6:9" ht="18.75">
      <c r="F3" s="96" t="s">
        <v>2</v>
      </c>
      <c r="G3" s="96"/>
      <c r="H3" s="96"/>
      <c r="I3" s="96"/>
    </row>
    <row r="4" spans="6:9" ht="18.75">
      <c r="F4" s="96" t="s">
        <v>52</v>
      </c>
      <c r="G4" s="96"/>
      <c r="H4" s="96"/>
      <c r="I4" s="96"/>
    </row>
    <row r="5" spans="6:9" ht="18.75">
      <c r="F5" s="76" t="s">
        <v>3</v>
      </c>
      <c r="G5" s="76"/>
      <c r="H5" s="77"/>
      <c r="I5" s="75"/>
    </row>
    <row r="6" spans="6:9" ht="18.75">
      <c r="F6" s="96" t="s">
        <v>4</v>
      </c>
      <c r="G6" s="96"/>
      <c r="H6" s="96"/>
      <c r="I6" s="96"/>
    </row>
    <row r="7" spans="1:31" s="9" customFormat="1" ht="17.25" customHeight="1">
      <c r="A7" s="4"/>
      <c r="B7" s="5"/>
      <c r="C7" s="5"/>
      <c r="D7" s="5"/>
      <c r="E7" s="38"/>
      <c r="F7" s="96" t="s">
        <v>56</v>
      </c>
      <c r="G7" s="96"/>
      <c r="H7" s="96"/>
      <c r="I7" s="96"/>
      <c r="J7" s="6"/>
      <c r="K7" s="6"/>
      <c r="L7" s="6"/>
      <c r="M7" s="6"/>
      <c r="N7" s="6"/>
      <c r="O7" s="6"/>
      <c r="P7" s="6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8"/>
      <c r="AD7" s="8"/>
      <c r="AE7" s="8"/>
    </row>
    <row r="8" spans="1:31" s="9" customFormat="1" ht="62.25" customHeight="1">
      <c r="A8" s="90" t="s">
        <v>55</v>
      </c>
      <c r="B8" s="90"/>
      <c r="C8" s="90"/>
      <c r="D8" s="90"/>
      <c r="E8" s="90"/>
      <c r="F8" s="90"/>
      <c r="G8" s="90"/>
      <c r="H8" s="90"/>
      <c r="I8" s="90"/>
      <c r="J8" s="3"/>
      <c r="K8" s="3"/>
      <c r="L8" s="3"/>
      <c r="M8" s="3"/>
      <c r="N8" s="6"/>
      <c r="O8" s="6"/>
      <c r="P8" s="6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  <c r="AD8" s="8"/>
      <c r="AE8" s="8"/>
    </row>
    <row r="9" spans="1:31" s="9" customFormat="1" ht="20.25" customHeight="1">
      <c r="A9" s="90"/>
      <c r="B9" s="90"/>
      <c r="C9" s="90"/>
      <c r="D9" s="90"/>
      <c r="E9" s="90"/>
      <c r="F9" s="90"/>
      <c r="G9" s="90"/>
      <c r="H9" s="90"/>
      <c r="I9" s="90"/>
      <c r="J9" s="3"/>
      <c r="K9" s="3"/>
      <c r="L9" s="3"/>
      <c r="M9" s="3"/>
      <c r="N9" s="6"/>
      <c r="O9" s="6"/>
      <c r="P9" s="6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8"/>
      <c r="AD9" s="8"/>
      <c r="AE9" s="8"/>
    </row>
    <row r="10" spans="1:21" s="12" customFormat="1" ht="15" customHeight="1">
      <c r="A10" s="93" t="s">
        <v>5</v>
      </c>
      <c r="B10" s="79">
        <v>2016</v>
      </c>
      <c r="C10" s="10">
        <v>2017</v>
      </c>
      <c r="D10" s="10">
        <v>2018</v>
      </c>
      <c r="E10" s="10">
        <v>2019</v>
      </c>
      <c r="F10" s="10">
        <v>2020</v>
      </c>
      <c r="G10" s="10">
        <v>2021</v>
      </c>
      <c r="H10" s="94" t="s">
        <v>59</v>
      </c>
      <c r="I10" s="95" t="s">
        <v>58</v>
      </c>
      <c r="J10" s="88"/>
      <c r="K10" s="88"/>
      <c r="L10" s="88"/>
      <c r="M10" s="88"/>
      <c r="N10" s="39"/>
      <c r="O10" s="39"/>
      <c r="P10" s="39"/>
      <c r="Q10" s="11"/>
      <c r="R10" s="11"/>
      <c r="S10" s="11"/>
      <c r="T10" s="11"/>
      <c r="U10" s="11"/>
    </row>
    <row r="11" spans="1:21" s="12" customFormat="1" ht="59.25" customHeight="1">
      <c r="A11" s="93"/>
      <c r="B11" s="78" t="s">
        <v>57</v>
      </c>
      <c r="C11" s="13" t="s">
        <v>6</v>
      </c>
      <c r="D11" s="13" t="s">
        <v>7</v>
      </c>
      <c r="E11" s="89" t="s">
        <v>8</v>
      </c>
      <c r="F11" s="89"/>
      <c r="G11" s="89"/>
      <c r="H11" s="94"/>
      <c r="I11" s="95"/>
      <c r="J11" s="88"/>
      <c r="K11" s="88"/>
      <c r="L11" s="88"/>
      <c r="M11" s="88"/>
      <c r="N11" s="39"/>
      <c r="O11" s="39"/>
      <c r="P11" s="39"/>
      <c r="Q11" s="11"/>
      <c r="R11" s="11"/>
      <c r="S11" s="11"/>
      <c r="T11" s="11"/>
      <c r="U11" s="11"/>
    </row>
    <row r="12" spans="1:16" s="43" customFormat="1" ht="31.5">
      <c r="A12" s="15" t="s">
        <v>10</v>
      </c>
      <c r="B12" s="40">
        <v>0.508</v>
      </c>
      <c r="C12" s="40">
        <v>0.508</v>
      </c>
      <c r="D12" s="40">
        <v>0.51</v>
      </c>
      <c r="E12" s="40">
        <v>0.515</v>
      </c>
      <c r="F12" s="40">
        <v>0.517</v>
      </c>
      <c r="G12" s="40">
        <v>0.519</v>
      </c>
      <c r="H12" s="41">
        <f>E12/D12*100</f>
        <v>100.98039215686273</v>
      </c>
      <c r="I12" s="41">
        <f>G12/C12*100</f>
        <v>102.16535433070865</v>
      </c>
      <c r="J12" s="42"/>
      <c r="K12" s="42"/>
      <c r="L12" s="42"/>
      <c r="M12" s="42"/>
      <c r="N12" s="42"/>
      <c r="O12" s="42"/>
      <c r="P12" s="42"/>
    </row>
    <row r="13" spans="1:16" s="43" customFormat="1" ht="15.75">
      <c r="A13" s="14" t="s">
        <v>9</v>
      </c>
      <c r="B13" s="44">
        <v>101.6</v>
      </c>
      <c r="C13" s="45">
        <f>C12/B12*100</f>
        <v>100</v>
      </c>
      <c r="D13" s="45">
        <f>D12/C12*100</f>
        <v>100.39370078740157</v>
      </c>
      <c r="E13" s="45">
        <f>E12/D12*100</f>
        <v>100.98039215686273</v>
      </c>
      <c r="F13" s="45">
        <f>F12/E12*100</f>
        <v>100.3883495145631</v>
      </c>
      <c r="G13" s="45">
        <f>G12/F12*100</f>
        <v>100.38684719535784</v>
      </c>
      <c r="H13" s="41"/>
      <c r="I13" s="41"/>
      <c r="J13" s="42"/>
      <c r="K13" s="42"/>
      <c r="L13" s="42"/>
      <c r="M13" s="42"/>
      <c r="N13" s="42"/>
      <c r="O13" s="42"/>
      <c r="P13" s="42"/>
    </row>
    <row r="14" spans="1:16" s="43" customFormat="1" ht="15.75" hidden="1">
      <c r="A14" s="17" t="s">
        <v>11</v>
      </c>
      <c r="B14" s="44"/>
      <c r="C14" s="44"/>
      <c r="D14" s="44"/>
      <c r="E14" s="44"/>
      <c r="F14" s="44"/>
      <c r="G14" s="44"/>
      <c r="H14" s="41" t="e">
        <f aca="true" t="shared" si="0" ref="H14:H76">E14/D14*100</f>
        <v>#DIV/0!</v>
      </c>
      <c r="I14" s="41" t="e">
        <f aca="true" t="shared" si="1" ref="I14:I76">G14/C14*100</f>
        <v>#DIV/0!</v>
      </c>
      <c r="J14" s="42"/>
      <c r="K14" s="42"/>
      <c r="L14" s="42"/>
      <c r="M14" s="42"/>
      <c r="N14" s="42"/>
      <c r="O14" s="42"/>
      <c r="P14" s="42"/>
    </row>
    <row r="15" spans="1:16" s="43" customFormat="1" ht="15.75" hidden="1">
      <c r="A15" s="16" t="s">
        <v>12</v>
      </c>
      <c r="B15" s="44"/>
      <c r="C15" s="44"/>
      <c r="D15" s="44"/>
      <c r="E15" s="44"/>
      <c r="F15" s="44"/>
      <c r="G15" s="44"/>
      <c r="H15" s="41" t="e">
        <f t="shared" si="0"/>
        <v>#DIV/0!</v>
      </c>
      <c r="I15" s="41" t="e">
        <f t="shared" si="1"/>
        <v>#DIV/0!</v>
      </c>
      <c r="J15" s="42"/>
      <c r="K15" s="42"/>
      <c r="L15" s="42"/>
      <c r="M15" s="42"/>
      <c r="N15" s="42"/>
      <c r="O15" s="42"/>
      <c r="P15" s="42"/>
    </row>
    <row r="16" spans="1:16" s="43" customFormat="1" ht="31.5">
      <c r="A16" s="18" t="s">
        <v>13</v>
      </c>
      <c r="B16" s="46" t="s">
        <v>60</v>
      </c>
      <c r="C16" s="46" t="s">
        <v>61</v>
      </c>
      <c r="D16" s="46" t="s">
        <v>62</v>
      </c>
      <c r="E16" s="46" t="s">
        <v>63</v>
      </c>
      <c r="F16" s="46" t="s">
        <v>64</v>
      </c>
      <c r="G16" s="46" t="s">
        <v>65</v>
      </c>
      <c r="H16" s="41">
        <f t="shared" si="0"/>
        <v>115.49217762078443</v>
      </c>
      <c r="I16" s="41">
        <f t="shared" si="1"/>
        <v>129.51694830146994</v>
      </c>
      <c r="J16" s="42"/>
      <c r="K16" s="42"/>
      <c r="L16" s="42"/>
      <c r="M16" s="42"/>
      <c r="N16" s="42"/>
      <c r="O16" s="42"/>
      <c r="P16" s="42"/>
    </row>
    <row r="17" spans="1:16" s="43" customFormat="1" ht="15.75">
      <c r="A17" s="16" t="s">
        <v>9</v>
      </c>
      <c r="B17" s="47">
        <v>100.1</v>
      </c>
      <c r="C17" s="45">
        <v>100.2</v>
      </c>
      <c r="D17" s="47">
        <f>D16/C16*100</f>
        <v>101.15279106520853</v>
      </c>
      <c r="E17" s="47">
        <f>E16/D16*100</f>
        <v>115.49217762078443</v>
      </c>
      <c r="F17" s="47">
        <f>F16/E16*100</f>
        <v>105.63066120114739</v>
      </c>
      <c r="G17" s="47">
        <f>G16/F16*100</f>
        <v>104.95573250180968</v>
      </c>
      <c r="H17" s="41"/>
      <c r="I17" s="41"/>
      <c r="J17" s="42"/>
      <c r="K17" s="42"/>
      <c r="L17" s="42"/>
      <c r="M17" s="42"/>
      <c r="N17" s="42"/>
      <c r="O17" s="42"/>
      <c r="P17" s="42"/>
    </row>
    <row r="18" spans="1:16" s="43" customFormat="1" ht="15.75">
      <c r="A18" s="36" t="s">
        <v>48</v>
      </c>
      <c r="B18" s="46"/>
      <c r="C18" s="46"/>
      <c r="D18" s="46"/>
      <c r="E18" s="46"/>
      <c r="F18" s="46"/>
      <c r="G18" s="46"/>
      <c r="H18" s="41"/>
      <c r="I18" s="41"/>
      <c r="J18" s="42"/>
      <c r="K18" s="42"/>
      <c r="L18" s="42"/>
      <c r="M18" s="42"/>
      <c r="N18" s="42"/>
      <c r="O18" s="42"/>
      <c r="P18" s="42"/>
    </row>
    <row r="19" spans="1:16" s="43" customFormat="1" ht="31.5" hidden="1">
      <c r="A19" s="19" t="s">
        <v>16</v>
      </c>
      <c r="B19" s="44"/>
      <c r="C19" s="44"/>
      <c r="D19" s="44"/>
      <c r="E19" s="44"/>
      <c r="F19" s="44"/>
      <c r="G19" s="44"/>
      <c r="H19" s="41" t="e">
        <f t="shared" si="0"/>
        <v>#DIV/0!</v>
      </c>
      <c r="I19" s="41" t="e">
        <f t="shared" si="1"/>
        <v>#DIV/0!</v>
      </c>
      <c r="J19" s="42"/>
      <c r="K19" s="42"/>
      <c r="L19" s="42"/>
      <c r="M19" s="42"/>
      <c r="N19" s="42"/>
      <c r="O19" s="42"/>
      <c r="P19" s="42"/>
    </row>
    <row r="20" spans="1:16" s="43" customFormat="1" ht="15.75" hidden="1">
      <c r="A20" s="16" t="s">
        <v>15</v>
      </c>
      <c r="B20" s="44"/>
      <c r="C20" s="44"/>
      <c r="D20" s="44"/>
      <c r="E20" s="44"/>
      <c r="F20" s="44"/>
      <c r="G20" s="44"/>
      <c r="H20" s="41" t="e">
        <f t="shared" si="0"/>
        <v>#DIV/0!</v>
      </c>
      <c r="I20" s="41" t="e">
        <f t="shared" si="1"/>
        <v>#DIV/0!</v>
      </c>
      <c r="J20" s="42"/>
      <c r="K20" s="42"/>
      <c r="L20" s="42"/>
      <c r="M20" s="42"/>
      <c r="N20" s="42"/>
      <c r="O20" s="42"/>
      <c r="P20" s="42"/>
    </row>
    <row r="21" spans="1:16" s="43" customFormat="1" ht="28.5" customHeight="1">
      <c r="A21" s="19" t="s">
        <v>49</v>
      </c>
      <c r="B21" s="44">
        <v>35935</v>
      </c>
      <c r="C21" s="44">
        <v>57917</v>
      </c>
      <c r="D21" s="44">
        <v>64551</v>
      </c>
      <c r="E21" s="44">
        <v>80105</v>
      </c>
      <c r="F21" s="44">
        <v>84482</v>
      </c>
      <c r="G21" s="44">
        <v>88953</v>
      </c>
      <c r="H21" s="41">
        <f t="shared" si="0"/>
        <v>124.09567628696689</v>
      </c>
      <c r="I21" s="41">
        <f t="shared" si="1"/>
        <v>153.5870297149369</v>
      </c>
      <c r="J21" s="42"/>
      <c r="K21" s="42"/>
      <c r="L21" s="42"/>
      <c r="M21" s="42"/>
      <c r="N21" s="42"/>
      <c r="O21" s="42"/>
      <c r="P21" s="42"/>
    </row>
    <row r="22" spans="1:16" s="43" customFormat="1" ht="15.75">
      <c r="A22" s="16" t="s">
        <v>9</v>
      </c>
      <c r="B22" s="44">
        <v>100.1</v>
      </c>
      <c r="C22" s="45">
        <f>C21/B21*100</f>
        <v>161.171559760679</v>
      </c>
      <c r="D22" s="47">
        <f>D21/C21*100</f>
        <v>111.45432256504999</v>
      </c>
      <c r="E22" s="47">
        <f>E21/D21*100</f>
        <v>124.09567628696689</v>
      </c>
      <c r="F22" s="47">
        <f>F21/E21*100</f>
        <v>105.4640783971038</v>
      </c>
      <c r="G22" s="47">
        <f>G21/F21*100</f>
        <v>105.29225160389196</v>
      </c>
      <c r="H22" s="41"/>
      <c r="I22" s="41"/>
      <c r="J22" s="42"/>
      <c r="K22" s="42"/>
      <c r="L22" s="42"/>
      <c r="M22" s="42"/>
      <c r="N22" s="42"/>
      <c r="O22" s="42"/>
      <c r="P22" s="42"/>
    </row>
    <row r="23" spans="1:16" s="43" customFormat="1" ht="15.75">
      <c r="A23" s="16" t="s">
        <v>33</v>
      </c>
      <c r="B23" s="44">
        <v>38173</v>
      </c>
      <c r="C23" s="44">
        <v>39920</v>
      </c>
      <c r="D23" s="44">
        <v>38676</v>
      </c>
      <c r="E23" s="44">
        <v>40816</v>
      </c>
      <c r="F23" s="44">
        <v>42476</v>
      </c>
      <c r="G23" s="44">
        <v>44473</v>
      </c>
      <c r="H23" s="41">
        <f t="shared" si="0"/>
        <v>105.53314717137243</v>
      </c>
      <c r="I23" s="41">
        <f t="shared" si="1"/>
        <v>111.40531062124248</v>
      </c>
      <c r="J23" s="42"/>
      <c r="K23" s="48"/>
      <c r="L23" s="42"/>
      <c r="M23" s="42"/>
      <c r="N23" s="42"/>
      <c r="O23" s="42"/>
      <c r="P23" s="42"/>
    </row>
    <row r="24" spans="1:16" s="43" customFormat="1" ht="15.75">
      <c r="A24" s="16" t="s">
        <v>9</v>
      </c>
      <c r="B24" s="44">
        <v>100.1</v>
      </c>
      <c r="C24" s="45">
        <f>C23/B23*100</f>
        <v>104.57653315170407</v>
      </c>
      <c r="D24" s="47">
        <f>D23/C23*100</f>
        <v>96.88376753507015</v>
      </c>
      <c r="E24" s="47">
        <f>E23/D23*100</f>
        <v>105.53314717137243</v>
      </c>
      <c r="F24" s="47">
        <f>F23/E23*100</f>
        <v>104.06703253626029</v>
      </c>
      <c r="G24" s="47">
        <f>G23/F23*100</f>
        <v>104.70147848196629</v>
      </c>
      <c r="H24" s="41"/>
      <c r="I24" s="41"/>
      <c r="J24" s="42"/>
      <c r="K24" s="48"/>
      <c r="L24" s="42"/>
      <c r="M24" s="42"/>
      <c r="N24" s="42"/>
      <c r="O24" s="42"/>
      <c r="P24" s="42"/>
    </row>
    <row r="25" spans="1:16" s="43" customFormat="1" ht="43.5" customHeight="1">
      <c r="A25" s="37" t="s">
        <v>18</v>
      </c>
      <c r="B25" s="44"/>
      <c r="C25" s="44"/>
      <c r="D25" s="44"/>
      <c r="E25" s="44"/>
      <c r="F25" s="44"/>
      <c r="G25" s="44"/>
      <c r="H25" s="41"/>
      <c r="I25" s="41"/>
      <c r="J25" s="42"/>
      <c r="K25" s="48"/>
      <c r="L25" s="42"/>
      <c r="M25" s="42"/>
      <c r="N25" s="42"/>
      <c r="O25" s="42"/>
      <c r="P25" s="42"/>
    </row>
    <row r="26" spans="1:16" s="43" customFormat="1" ht="16.5" customHeight="1">
      <c r="A26" s="32" t="s">
        <v>39</v>
      </c>
      <c r="B26" s="40">
        <v>5.174</v>
      </c>
      <c r="C26" s="73">
        <v>13.537</v>
      </c>
      <c r="D26" s="40">
        <v>9.21</v>
      </c>
      <c r="E26" s="40">
        <v>9.402</v>
      </c>
      <c r="F26" s="40">
        <v>9.688</v>
      </c>
      <c r="G26" s="40">
        <v>9.804</v>
      </c>
      <c r="H26" s="41">
        <f t="shared" si="0"/>
        <v>102.08469055374592</v>
      </c>
      <c r="I26" s="41">
        <f t="shared" si="1"/>
        <v>72.42372756149813</v>
      </c>
      <c r="J26" s="42"/>
      <c r="K26" s="48"/>
      <c r="L26" s="42"/>
      <c r="M26" s="42"/>
      <c r="N26" s="42"/>
      <c r="O26" s="42"/>
      <c r="P26" s="42"/>
    </row>
    <row r="27" spans="1:16" s="43" customFormat="1" ht="13.5" customHeight="1">
      <c r="A27" s="20" t="s">
        <v>15</v>
      </c>
      <c r="B27" s="49">
        <v>100</v>
      </c>
      <c r="C27" s="45">
        <f>C26/B26*100</f>
        <v>261.6350985697719</v>
      </c>
      <c r="D27" s="47">
        <f>D26/C26*100</f>
        <v>68.03575385979168</v>
      </c>
      <c r="E27" s="47">
        <f>E26/D26*100</f>
        <v>102.08469055374592</v>
      </c>
      <c r="F27" s="47">
        <f>F26/E26*100</f>
        <v>103.04190597745162</v>
      </c>
      <c r="G27" s="47">
        <f>G26/F26*100</f>
        <v>101.19735755573906</v>
      </c>
      <c r="H27" s="41"/>
      <c r="I27" s="41"/>
      <c r="J27" s="42"/>
      <c r="K27" s="48"/>
      <c r="L27" s="42"/>
      <c r="M27" s="42"/>
      <c r="N27" s="42"/>
      <c r="O27" s="42"/>
      <c r="P27" s="42"/>
    </row>
    <row r="28" spans="1:16" s="43" customFormat="1" ht="12.75" customHeight="1" hidden="1">
      <c r="A28" s="20" t="s">
        <v>19</v>
      </c>
      <c r="B28" s="50"/>
      <c r="C28" s="50"/>
      <c r="D28" s="50"/>
      <c r="E28" s="50"/>
      <c r="F28" s="50"/>
      <c r="G28" s="50"/>
      <c r="H28" s="41" t="e">
        <f t="shared" si="0"/>
        <v>#DIV/0!</v>
      </c>
      <c r="I28" s="41" t="e">
        <f t="shared" si="1"/>
        <v>#DIV/0!</v>
      </c>
      <c r="J28" s="42"/>
      <c r="K28" s="48"/>
      <c r="L28" s="42"/>
      <c r="M28" s="42"/>
      <c r="N28" s="42"/>
      <c r="O28" s="42"/>
      <c r="P28" s="42"/>
    </row>
    <row r="29" spans="1:16" s="43" customFormat="1" ht="12.75" customHeight="1" hidden="1">
      <c r="A29" s="20" t="s">
        <v>15</v>
      </c>
      <c r="B29" s="50"/>
      <c r="C29" s="50"/>
      <c r="D29" s="50"/>
      <c r="E29" s="50"/>
      <c r="F29" s="50"/>
      <c r="G29" s="50"/>
      <c r="H29" s="41" t="e">
        <f t="shared" si="0"/>
        <v>#DIV/0!</v>
      </c>
      <c r="I29" s="41" t="e">
        <f t="shared" si="1"/>
        <v>#DIV/0!</v>
      </c>
      <c r="J29" s="42"/>
      <c r="K29" s="48"/>
      <c r="L29" s="42"/>
      <c r="M29" s="42"/>
      <c r="N29" s="42"/>
      <c r="O29" s="42"/>
      <c r="P29" s="42"/>
    </row>
    <row r="30" spans="1:16" s="43" customFormat="1" ht="13.5" customHeight="1">
      <c r="A30" s="32" t="s">
        <v>35</v>
      </c>
      <c r="B30" s="40">
        <v>3.556</v>
      </c>
      <c r="C30" s="40">
        <v>0.664</v>
      </c>
      <c r="D30" s="40">
        <v>0.651</v>
      </c>
      <c r="E30" s="40">
        <v>0.938</v>
      </c>
      <c r="F30" s="40">
        <v>0.947</v>
      </c>
      <c r="G30" s="40">
        <v>0.969</v>
      </c>
      <c r="H30" s="41">
        <f t="shared" si="0"/>
        <v>144.08602150537632</v>
      </c>
      <c r="I30" s="41">
        <f t="shared" si="1"/>
        <v>145.93373493975903</v>
      </c>
      <c r="J30" s="42"/>
      <c r="K30" s="48"/>
      <c r="L30" s="42"/>
      <c r="M30" s="42"/>
      <c r="N30" s="42"/>
      <c r="O30" s="42"/>
      <c r="P30" s="42"/>
    </row>
    <row r="31" spans="1:16" s="43" customFormat="1" ht="13.5" customHeight="1">
      <c r="A31" s="20" t="s">
        <v>15</v>
      </c>
      <c r="B31" s="44">
        <v>118</v>
      </c>
      <c r="C31" s="45">
        <f>C30/B30*100</f>
        <v>18.672665916760405</v>
      </c>
      <c r="D31" s="47">
        <f>D30/C30*100</f>
        <v>98.04216867469879</v>
      </c>
      <c r="E31" s="47">
        <v>106</v>
      </c>
      <c r="F31" s="47">
        <v>104.7</v>
      </c>
      <c r="G31" s="47">
        <v>102.9</v>
      </c>
      <c r="H31" s="41"/>
      <c r="I31" s="41"/>
      <c r="J31" s="42"/>
      <c r="K31" s="48"/>
      <c r="L31" s="42"/>
      <c r="M31" s="42"/>
      <c r="N31" s="42"/>
      <c r="O31" s="42"/>
      <c r="P31" s="42"/>
    </row>
    <row r="32" spans="1:16" s="43" customFormat="1" ht="13.5" customHeight="1">
      <c r="A32" s="32" t="s">
        <v>20</v>
      </c>
      <c r="B32" s="50">
        <v>3.571</v>
      </c>
      <c r="C32" s="50">
        <v>0.763</v>
      </c>
      <c r="D32" s="50">
        <v>0.809</v>
      </c>
      <c r="E32" s="40">
        <v>1.109</v>
      </c>
      <c r="F32" s="40">
        <v>1.138</v>
      </c>
      <c r="G32" s="40">
        <v>1.173</v>
      </c>
      <c r="H32" s="41">
        <f t="shared" si="0"/>
        <v>137.08281829419036</v>
      </c>
      <c r="I32" s="41">
        <f t="shared" si="1"/>
        <v>153.73525557011794</v>
      </c>
      <c r="J32" s="42"/>
      <c r="K32" s="48"/>
      <c r="L32" s="42"/>
      <c r="M32" s="42"/>
      <c r="N32" s="42"/>
      <c r="O32" s="42"/>
      <c r="P32" s="42"/>
    </row>
    <row r="33" spans="1:16" s="43" customFormat="1" ht="13.5" customHeight="1">
      <c r="A33" s="20" t="s">
        <v>15</v>
      </c>
      <c r="B33" s="44">
        <v>113.3</v>
      </c>
      <c r="C33" s="45">
        <f>C32/B32*100</f>
        <v>21.36656398767852</v>
      </c>
      <c r="D33" s="47">
        <f>D32/C32*100</f>
        <v>106.02883355176932</v>
      </c>
      <c r="E33" s="47">
        <f>E32/D32*100</f>
        <v>137.08281829419036</v>
      </c>
      <c r="F33" s="47">
        <f>F32/E32*100</f>
        <v>102.61496844003605</v>
      </c>
      <c r="G33" s="47">
        <f>G32/F32*100</f>
        <v>103.07557117750441</v>
      </c>
      <c r="H33" s="41"/>
      <c r="I33" s="41"/>
      <c r="J33" s="42"/>
      <c r="K33" s="48"/>
      <c r="L33" s="42"/>
      <c r="M33" s="42"/>
      <c r="N33" s="42"/>
      <c r="O33" s="42"/>
      <c r="P33" s="42"/>
    </row>
    <row r="34" spans="1:16" s="43" customFormat="1" ht="13.5" customHeight="1">
      <c r="A34" s="33" t="s">
        <v>34</v>
      </c>
      <c r="B34" s="50"/>
      <c r="C34" s="50"/>
      <c r="D34" s="50"/>
      <c r="E34" s="50"/>
      <c r="F34" s="50"/>
      <c r="G34" s="50"/>
      <c r="H34" s="41"/>
      <c r="I34" s="41"/>
      <c r="J34" s="42"/>
      <c r="K34" s="48"/>
      <c r="L34" s="42"/>
      <c r="M34" s="42"/>
      <c r="N34" s="42"/>
      <c r="O34" s="42"/>
      <c r="P34" s="42"/>
    </row>
    <row r="35" spans="1:16" s="43" customFormat="1" ht="15" customHeight="1">
      <c r="A35" s="32" t="s">
        <v>38</v>
      </c>
      <c r="B35" s="51">
        <v>0.015</v>
      </c>
      <c r="C35" s="51">
        <v>0.099</v>
      </c>
      <c r="D35" s="51">
        <v>0.158</v>
      </c>
      <c r="E35" s="51">
        <v>0.171</v>
      </c>
      <c r="F35" s="51">
        <v>0.191</v>
      </c>
      <c r="G35" s="51">
        <v>0.204</v>
      </c>
      <c r="H35" s="41">
        <f t="shared" si="0"/>
        <v>108.22784810126582</v>
      </c>
      <c r="I35" s="41">
        <f t="shared" si="1"/>
        <v>206.06060606060606</v>
      </c>
      <c r="J35" s="42"/>
      <c r="K35" s="48"/>
      <c r="L35" s="42"/>
      <c r="M35" s="42"/>
      <c r="N35" s="42"/>
      <c r="O35" s="42"/>
      <c r="P35" s="42"/>
    </row>
    <row r="36" spans="1:16" s="43" customFormat="1" ht="13.5" customHeight="1">
      <c r="A36" s="20" t="s">
        <v>15</v>
      </c>
      <c r="B36" s="44">
        <v>100</v>
      </c>
      <c r="C36" s="45">
        <f>C35/B35*100</f>
        <v>660</v>
      </c>
      <c r="D36" s="47">
        <f>D35/C35*100</f>
        <v>159.59595959595958</v>
      </c>
      <c r="E36" s="47">
        <f>E35/D35*100</f>
        <v>108.22784810126582</v>
      </c>
      <c r="F36" s="47">
        <f>F35/E35*100</f>
        <v>111.69590643274854</v>
      </c>
      <c r="G36" s="47">
        <f>G35/F35*100</f>
        <v>106.80628272251309</v>
      </c>
      <c r="H36" s="41"/>
      <c r="I36" s="41"/>
      <c r="J36" s="42"/>
      <c r="K36" s="48"/>
      <c r="L36" s="42"/>
      <c r="M36" s="42"/>
      <c r="N36" s="42"/>
      <c r="O36" s="42"/>
      <c r="P36" s="42"/>
    </row>
    <row r="37" spans="1:16" s="82" customFormat="1" ht="13.5" customHeight="1">
      <c r="A37" s="83" t="s">
        <v>36</v>
      </c>
      <c r="B37" s="68">
        <v>0.107</v>
      </c>
      <c r="C37" s="68">
        <v>0.108</v>
      </c>
      <c r="D37" s="68">
        <v>0.096</v>
      </c>
      <c r="E37" s="68">
        <v>0.097</v>
      </c>
      <c r="F37" s="68">
        <v>0.097</v>
      </c>
      <c r="G37" s="68">
        <v>0.098</v>
      </c>
      <c r="H37" s="84">
        <f t="shared" si="0"/>
        <v>101.04166666666667</v>
      </c>
      <c r="I37" s="84">
        <f t="shared" si="1"/>
        <v>90.74074074074075</v>
      </c>
      <c r="J37" s="42"/>
      <c r="K37" s="81"/>
      <c r="L37" s="80"/>
      <c r="M37" s="80"/>
      <c r="N37" s="80"/>
      <c r="O37" s="80"/>
      <c r="P37" s="80"/>
    </row>
    <row r="38" spans="1:16" s="43" customFormat="1" ht="13.5" customHeight="1">
      <c r="A38" s="20" t="s">
        <v>15</v>
      </c>
      <c r="B38" s="44">
        <v>101.3</v>
      </c>
      <c r="C38" s="45">
        <f>C37/B37*100</f>
        <v>100.93457943925235</v>
      </c>
      <c r="D38" s="47">
        <f>D37/C37*100</f>
        <v>88.8888888888889</v>
      </c>
      <c r="E38" s="47">
        <f>E37/D37*100</f>
        <v>101.04166666666667</v>
      </c>
      <c r="F38" s="47">
        <f>F37/E37*100</f>
        <v>100</v>
      </c>
      <c r="G38" s="47">
        <f>G37/F37*100</f>
        <v>101.03092783505154</v>
      </c>
      <c r="H38" s="41"/>
      <c r="I38" s="41"/>
      <c r="J38" s="42"/>
      <c r="K38" s="48"/>
      <c r="L38" s="42"/>
      <c r="M38" s="42"/>
      <c r="N38" s="42"/>
      <c r="O38" s="42"/>
      <c r="P38" s="42"/>
    </row>
    <row r="39" spans="1:16" s="43" customFormat="1" ht="12.75" customHeight="1" hidden="1">
      <c r="A39" s="52" t="s">
        <v>17</v>
      </c>
      <c r="B39" s="14"/>
      <c r="C39" s="14"/>
      <c r="D39" s="14"/>
      <c r="E39" s="53"/>
      <c r="F39" s="53"/>
      <c r="G39" s="53"/>
      <c r="H39" s="41" t="e">
        <f t="shared" si="0"/>
        <v>#DIV/0!</v>
      </c>
      <c r="I39" s="41" t="e">
        <f t="shared" si="1"/>
        <v>#DIV/0!</v>
      </c>
      <c r="J39" s="42"/>
      <c r="K39" s="48"/>
      <c r="L39" s="42"/>
      <c r="M39" s="42"/>
      <c r="N39" s="42"/>
      <c r="O39" s="42"/>
      <c r="P39" s="42"/>
    </row>
    <row r="40" spans="1:16" s="43" customFormat="1" ht="12.75" customHeight="1" hidden="1">
      <c r="A40" s="54" t="s">
        <v>15</v>
      </c>
      <c r="B40" s="14"/>
      <c r="C40" s="22"/>
      <c r="D40" s="22"/>
      <c r="E40" s="22"/>
      <c r="F40" s="22"/>
      <c r="G40" s="22"/>
      <c r="H40" s="41" t="e">
        <f t="shared" si="0"/>
        <v>#DIV/0!</v>
      </c>
      <c r="I40" s="41" t="e">
        <f t="shared" si="1"/>
        <v>#DIV/0!</v>
      </c>
      <c r="J40" s="42"/>
      <c r="K40" s="48"/>
      <c r="L40" s="42"/>
      <c r="M40" s="42"/>
      <c r="N40" s="42"/>
      <c r="O40" s="42"/>
      <c r="P40" s="42"/>
    </row>
    <row r="41" spans="1:16" s="43" customFormat="1" ht="28.5" customHeight="1" hidden="1">
      <c r="A41" s="19" t="s">
        <v>17</v>
      </c>
      <c r="B41" s="14"/>
      <c r="C41" s="22"/>
      <c r="D41" s="22"/>
      <c r="E41" s="22"/>
      <c r="F41" s="22"/>
      <c r="G41" s="22"/>
      <c r="H41" s="41" t="e">
        <f t="shared" si="0"/>
        <v>#DIV/0!</v>
      </c>
      <c r="I41" s="41" t="e">
        <f t="shared" si="1"/>
        <v>#DIV/0!</v>
      </c>
      <c r="J41" s="42"/>
      <c r="K41" s="48"/>
      <c r="L41" s="42"/>
      <c r="M41" s="42"/>
      <c r="N41" s="42"/>
      <c r="O41" s="42"/>
      <c r="P41" s="42"/>
    </row>
    <row r="42" spans="1:16" s="43" customFormat="1" ht="12.75" customHeight="1" hidden="1">
      <c r="A42" s="54" t="s">
        <v>15</v>
      </c>
      <c r="B42" s="14"/>
      <c r="C42" s="22"/>
      <c r="D42" s="22"/>
      <c r="E42" s="22"/>
      <c r="F42" s="22"/>
      <c r="G42" s="22"/>
      <c r="H42" s="41" t="e">
        <f t="shared" si="0"/>
        <v>#DIV/0!</v>
      </c>
      <c r="I42" s="41" t="e">
        <f t="shared" si="1"/>
        <v>#DIV/0!</v>
      </c>
      <c r="J42" s="42"/>
      <c r="K42" s="48"/>
      <c r="L42" s="42"/>
      <c r="M42" s="42"/>
      <c r="N42" s="42"/>
      <c r="O42" s="42"/>
      <c r="P42" s="42"/>
    </row>
    <row r="43" spans="1:16" s="43" customFormat="1" ht="13.5" customHeight="1">
      <c r="A43" s="32" t="s">
        <v>37</v>
      </c>
      <c r="B43" s="51">
        <v>0.186</v>
      </c>
      <c r="C43" s="51">
        <v>0.158</v>
      </c>
      <c r="D43" s="51">
        <v>0.162</v>
      </c>
      <c r="E43" s="51">
        <v>0.167</v>
      </c>
      <c r="F43" s="51">
        <v>0.168</v>
      </c>
      <c r="G43" s="51">
        <v>0.169</v>
      </c>
      <c r="H43" s="41">
        <f t="shared" si="0"/>
        <v>103.08641975308643</v>
      </c>
      <c r="I43" s="41">
        <f t="shared" si="1"/>
        <v>106.96202531645571</v>
      </c>
      <c r="J43" s="42"/>
      <c r="K43" s="48"/>
      <c r="L43" s="42"/>
      <c r="M43" s="42"/>
      <c r="N43" s="42"/>
      <c r="O43" s="42"/>
      <c r="P43" s="42"/>
    </row>
    <row r="44" spans="1:16" s="43" customFormat="1" ht="13.5" customHeight="1">
      <c r="A44" s="20" t="s">
        <v>15</v>
      </c>
      <c r="B44" s="44">
        <v>104.8</v>
      </c>
      <c r="C44" s="45">
        <f>C43/B43*100</f>
        <v>84.94623655913979</v>
      </c>
      <c r="D44" s="47">
        <f>D43/C43*100</f>
        <v>102.53164556962024</v>
      </c>
      <c r="E44" s="47">
        <f>E43/D43*100</f>
        <v>103.08641975308643</v>
      </c>
      <c r="F44" s="47">
        <f>F43/E43*100</f>
        <v>100.59880239520957</v>
      </c>
      <c r="G44" s="47">
        <f>G43/F43*100</f>
        <v>100.59523809523809</v>
      </c>
      <c r="H44" s="41"/>
      <c r="I44" s="41"/>
      <c r="J44" s="42"/>
      <c r="K44" s="48"/>
      <c r="L44" s="42"/>
      <c r="M44" s="42"/>
      <c r="N44" s="42"/>
      <c r="O44" s="42"/>
      <c r="P44" s="42"/>
    </row>
    <row r="45" spans="1:16" s="43" customFormat="1" ht="12.75" customHeight="1" hidden="1">
      <c r="A45" s="55" t="s">
        <v>14</v>
      </c>
      <c r="B45" s="14"/>
      <c r="C45" s="56"/>
      <c r="D45" s="56"/>
      <c r="E45" s="56"/>
      <c r="F45" s="56"/>
      <c r="G45" s="56"/>
      <c r="H45" s="41" t="e">
        <f t="shared" si="0"/>
        <v>#DIV/0!</v>
      </c>
      <c r="I45" s="41" t="e">
        <f t="shared" si="1"/>
        <v>#DIV/0!</v>
      </c>
      <c r="J45" s="42"/>
      <c r="K45" s="48"/>
      <c r="L45" s="42"/>
      <c r="M45" s="42"/>
      <c r="N45" s="42"/>
      <c r="O45" s="42"/>
      <c r="P45" s="42"/>
    </row>
    <row r="46" spans="1:16" s="43" customFormat="1" ht="12.75" customHeight="1" hidden="1">
      <c r="A46" s="57" t="s">
        <v>15</v>
      </c>
      <c r="B46" s="14"/>
      <c r="C46" s="14"/>
      <c r="D46" s="14"/>
      <c r="E46" s="14"/>
      <c r="F46" s="14"/>
      <c r="G46" s="14"/>
      <c r="H46" s="41" t="e">
        <f t="shared" si="0"/>
        <v>#DIV/0!</v>
      </c>
      <c r="I46" s="41" t="e">
        <f t="shared" si="1"/>
        <v>#DIV/0!</v>
      </c>
      <c r="J46" s="42"/>
      <c r="K46" s="48"/>
      <c r="L46" s="42"/>
      <c r="M46" s="42"/>
      <c r="N46" s="42"/>
      <c r="O46" s="42"/>
      <c r="P46" s="42"/>
    </row>
    <row r="47" spans="1:16" s="43" customFormat="1" ht="12.75" customHeight="1" hidden="1">
      <c r="A47" s="55" t="s">
        <v>17</v>
      </c>
      <c r="B47" s="14"/>
      <c r="C47" s="14"/>
      <c r="D47" s="14"/>
      <c r="E47" s="14"/>
      <c r="F47" s="14"/>
      <c r="G47" s="14"/>
      <c r="H47" s="41" t="e">
        <f t="shared" si="0"/>
        <v>#DIV/0!</v>
      </c>
      <c r="I47" s="41" t="e">
        <f t="shared" si="1"/>
        <v>#DIV/0!</v>
      </c>
      <c r="J47" s="42"/>
      <c r="K47" s="48"/>
      <c r="L47" s="42"/>
      <c r="M47" s="42"/>
      <c r="N47" s="42"/>
      <c r="O47" s="42"/>
      <c r="P47" s="42"/>
    </row>
    <row r="48" spans="1:16" s="43" customFormat="1" ht="12.75" customHeight="1" hidden="1">
      <c r="A48" s="57" t="s">
        <v>15</v>
      </c>
      <c r="B48" s="14"/>
      <c r="C48" s="14"/>
      <c r="D48" s="14"/>
      <c r="E48" s="14"/>
      <c r="F48" s="14"/>
      <c r="G48" s="14"/>
      <c r="H48" s="41" t="e">
        <f t="shared" si="0"/>
        <v>#DIV/0!</v>
      </c>
      <c r="I48" s="41" t="e">
        <f t="shared" si="1"/>
        <v>#DIV/0!</v>
      </c>
      <c r="J48" s="42"/>
      <c r="K48" s="48"/>
      <c r="L48" s="42"/>
      <c r="M48" s="42"/>
      <c r="N48" s="42"/>
      <c r="O48" s="42"/>
      <c r="P48" s="42"/>
    </row>
    <row r="49" spans="1:16" s="43" customFormat="1" ht="12.75" customHeight="1">
      <c r="A49" s="32" t="s">
        <v>53</v>
      </c>
      <c r="B49" s="14">
        <v>0.016</v>
      </c>
      <c r="C49" s="73">
        <v>0.016</v>
      </c>
      <c r="D49" s="14">
        <v>0.014</v>
      </c>
      <c r="E49" s="14">
        <f>D49</f>
        <v>0.014</v>
      </c>
      <c r="F49" s="14">
        <f>E49+0.001</f>
        <v>0.015</v>
      </c>
      <c r="G49" s="14">
        <f>F49+0.001</f>
        <v>0.016</v>
      </c>
      <c r="H49" s="41">
        <f>E49/D49*100</f>
        <v>100</v>
      </c>
      <c r="I49" s="41">
        <f>G49/C49*100</f>
        <v>100</v>
      </c>
      <c r="J49" s="42"/>
      <c r="K49" s="48"/>
      <c r="L49" s="42"/>
      <c r="M49" s="42"/>
      <c r="N49" s="42"/>
      <c r="O49" s="42"/>
      <c r="P49" s="42"/>
    </row>
    <row r="50" spans="1:16" s="43" customFormat="1" ht="12.75" customHeight="1">
      <c r="A50" s="20" t="s">
        <v>15</v>
      </c>
      <c r="B50" s="14">
        <v>114.3</v>
      </c>
      <c r="C50" s="45">
        <f>C49/B49*100</f>
        <v>100</v>
      </c>
      <c r="D50" s="47">
        <f>D49/C49*100</f>
        <v>87.5</v>
      </c>
      <c r="E50" s="47">
        <f>E49/D49*100</f>
        <v>100</v>
      </c>
      <c r="F50" s="47">
        <f>F49/E49*100</f>
        <v>107.14285714285714</v>
      </c>
      <c r="G50" s="47">
        <f>G49/F49*100</f>
        <v>106.66666666666667</v>
      </c>
      <c r="H50" s="41"/>
      <c r="I50" s="41"/>
      <c r="J50" s="42"/>
      <c r="K50" s="48"/>
      <c r="L50" s="42"/>
      <c r="M50" s="42"/>
      <c r="N50" s="42"/>
      <c r="O50" s="42"/>
      <c r="P50" s="42"/>
    </row>
    <row r="51" spans="1:16" s="43" customFormat="1" ht="13.5" customHeight="1">
      <c r="A51" s="32" t="s">
        <v>40</v>
      </c>
      <c r="B51" s="40">
        <v>0.15</v>
      </c>
      <c r="C51" s="40">
        <v>0.149</v>
      </c>
      <c r="D51" s="40">
        <v>0.146</v>
      </c>
      <c r="E51" s="40">
        <v>0.147</v>
      </c>
      <c r="F51" s="40">
        <v>0.15</v>
      </c>
      <c r="G51" s="40">
        <v>0.167</v>
      </c>
      <c r="H51" s="41">
        <f t="shared" si="0"/>
        <v>100.68493150684932</v>
      </c>
      <c r="I51" s="41">
        <f t="shared" si="1"/>
        <v>112.08053691275168</v>
      </c>
      <c r="J51" s="42"/>
      <c r="K51" s="48"/>
      <c r="L51" s="42"/>
      <c r="M51" s="42"/>
      <c r="N51" s="42"/>
      <c r="O51" s="42"/>
      <c r="P51" s="42"/>
    </row>
    <row r="52" spans="1:16" s="43" customFormat="1" ht="13.5" customHeight="1">
      <c r="A52" s="20" t="s">
        <v>15</v>
      </c>
      <c r="B52" s="44">
        <v>100</v>
      </c>
      <c r="C52" s="45">
        <f>C51/B51*100</f>
        <v>99.33333333333333</v>
      </c>
      <c r="D52" s="47">
        <f>D51/C51*100</f>
        <v>97.98657718120806</v>
      </c>
      <c r="E52" s="47">
        <f>E51/D51*100</f>
        <v>100.68493150684932</v>
      </c>
      <c r="F52" s="47">
        <f>F51/E51*100</f>
        <v>102.04081632653062</v>
      </c>
      <c r="G52" s="47">
        <f>G51/F51*100</f>
        <v>111.33333333333336</v>
      </c>
      <c r="H52" s="41"/>
      <c r="I52" s="41"/>
      <c r="J52" s="42"/>
      <c r="K52" s="48"/>
      <c r="L52" s="42"/>
      <c r="M52" s="42"/>
      <c r="N52" s="42"/>
      <c r="O52" s="42"/>
      <c r="P52" s="42"/>
    </row>
    <row r="53" spans="1:16" s="43" customFormat="1" ht="12.75" customHeight="1" hidden="1">
      <c r="A53" s="55" t="s">
        <v>14</v>
      </c>
      <c r="B53" s="14"/>
      <c r="C53" s="14"/>
      <c r="D53" s="14"/>
      <c r="E53" s="56"/>
      <c r="F53" s="14"/>
      <c r="G53" s="14"/>
      <c r="H53" s="41" t="e">
        <f t="shared" si="0"/>
        <v>#DIV/0!</v>
      </c>
      <c r="I53" s="41" t="e">
        <f t="shared" si="1"/>
        <v>#DIV/0!</v>
      </c>
      <c r="J53" s="42"/>
      <c r="K53" s="48"/>
      <c r="L53" s="42"/>
      <c r="M53" s="42"/>
      <c r="N53" s="42"/>
      <c r="O53" s="42"/>
      <c r="P53" s="42"/>
    </row>
    <row r="54" spans="1:16" s="43" customFormat="1" ht="12.75" customHeight="1" hidden="1">
      <c r="A54" s="57" t="s">
        <v>15</v>
      </c>
      <c r="B54" s="14"/>
      <c r="C54" s="14"/>
      <c r="D54" s="14"/>
      <c r="E54" s="14"/>
      <c r="F54" s="14"/>
      <c r="G54" s="14"/>
      <c r="H54" s="41" t="e">
        <f t="shared" si="0"/>
        <v>#DIV/0!</v>
      </c>
      <c r="I54" s="41" t="e">
        <f t="shared" si="1"/>
        <v>#DIV/0!</v>
      </c>
      <c r="J54" s="42"/>
      <c r="K54" s="48"/>
      <c r="L54" s="42"/>
      <c r="M54" s="42"/>
      <c r="N54" s="42"/>
      <c r="O54" s="42"/>
      <c r="P54" s="42"/>
    </row>
    <row r="55" spans="1:16" s="43" customFormat="1" ht="12.75" customHeight="1" hidden="1">
      <c r="A55" s="55" t="s">
        <v>17</v>
      </c>
      <c r="B55" s="14"/>
      <c r="C55" s="14"/>
      <c r="D55" s="14"/>
      <c r="E55" s="53"/>
      <c r="F55" s="14"/>
      <c r="G55" s="14"/>
      <c r="H55" s="41" t="e">
        <f t="shared" si="0"/>
        <v>#DIV/0!</v>
      </c>
      <c r="I55" s="41" t="e">
        <f t="shared" si="1"/>
        <v>#DIV/0!</v>
      </c>
      <c r="J55" s="42"/>
      <c r="K55" s="48"/>
      <c r="L55" s="42"/>
      <c r="M55" s="42"/>
      <c r="N55" s="42"/>
      <c r="O55" s="42"/>
      <c r="P55" s="42"/>
    </row>
    <row r="56" spans="1:16" s="43" customFormat="1" ht="12.75" customHeight="1" hidden="1">
      <c r="A56" s="57" t="s">
        <v>15</v>
      </c>
      <c r="B56" s="14"/>
      <c r="C56" s="14"/>
      <c r="D56" s="14"/>
      <c r="E56" s="14"/>
      <c r="F56" s="14"/>
      <c r="G56" s="14"/>
      <c r="H56" s="41" t="e">
        <f t="shared" si="0"/>
        <v>#DIV/0!</v>
      </c>
      <c r="I56" s="41" t="e">
        <f t="shared" si="1"/>
        <v>#DIV/0!</v>
      </c>
      <c r="J56" s="42"/>
      <c r="K56" s="48"/>
      <c r="L56" s="42"/>
      <c r="M56" s="42"/>
      <c r="N56" s="42"/>
      <c r="O56" s="42"/>
      <c r="P56" s="42"/>
    </row>
    <row r="57" spans="1:16" s="43" customFormat="1" ht="12.75" customHeight="1">
      <c r="A57" s="58" t="s">
        <v>48</v>
      </c>
      <c r="B57" s="14"/>
      <c r="C57" s="14"/>
      <c r="D57" s="14"/>
      <c r="E57" s="14"/>
      <c r="F57" s="14"/>
      <c r="G57" s="14"/>
      <c r="H57" s="41"/>
      <c r="I57" s="41"/>
      <c r="J57" s="42"/>
      <c r="K57" s="48"/>
      <c r="L57" s="42"/>
      <c r="M57" s="42"/>
      <c r="N57" s="42"/>
      <c r="O57" s="42"/>
      <c r="P57" s="42"/>
    </row>
    <row r="58" spans="1:16" s="43" customFormat="1" ht="13.5" customHeight="1">
      <c r="A58" s="57" t="s">
        <v>33</v>
      </c>
      <c r="B58" s="53">
        <v>0.109</v>
      </c>
      <c r="C58" s="40">
        <v>0.14</v>
      </c>
      <c r="D58" s="40">
        <v>0.134</v>
      </c>
      <c r="E58" s="40">
        <v>0.135</v>
      </c>
      <c r="F58" s="40">
        <v>0.136</v>
      </c>
      <c r="G58" s="40">
        <v>0.139</v>
      </c>
      <c r="H58" s="41">
        <f t="shared" si="0"/>
        <v>100.74626865671641</v>
      </c>
      <c r="I58" s="41">
        <f t="shared" si="1"/>
        <v>99.28571428571429</v>
      </c>
      <c r="J58" s="42"/>
      <c r="K58" s="48"/>
      <c r="L58" s="42"/>
      <c r="M58" s="42"/>
      <c r="N58" s="42"/>
      <c r="O58" s="42"/>
      <c r="P58" s="42"/>
    </row>
    <row r="59" spans="1:16" s="43" customFormat="1" ht="13.5" customHeight="1">
      <c r="A59" s="57" t="s">
        <v>15</v>
      </c>
      <c r="B59" s="22">
        <v>100</v>
      </c>
      <c r="C59" s="45">
        <f>C58/B58*100</f>
        <v>128.44036697247708</v>
      </c>
      <c r="D59" s="47">
        <f>D58/C58*100</f>
        <v>95.71428571428571</v>
      </c>
      <c r="E59" s="47">
        <f>E58/D58*100</f>
        <v>100.74626865671641</v>
      </c>
      <c r="F59" s="47">
        <f>F58/E58*100</f>
        <v>100.74074074074073</v>
      </c>
      <c r="G59" s="47">
        <f>G58/F58*100</f>
        <v>102.20588235294117</v>
      </c>
      <c r="H59" s="41"/>
      <c r="I59" s="41"/>
      <c r="J59" s="42"/>
      <c r="K59" s="48"/>
      <c r="L59" s="42"/>
      <c r="M59" s="42"/>
      <c r="N59" s="42"/>
      <c r="O59" s="42"/>
      <c r="P59" s="42"/>
    </row>
    <row r="60" spans="1:16" s="43" customFormat="1" ht="13.5" customHeight="1">
      <c r="A60" s="32" t="s">
        <v>41</v>
      </c>
      <c r="B60" s="40">
        <v>0.435</v>
      </c>
      <c r="C60" s="40">
        <v>0.497</v>
      </c>
      <c r="D60" s="40">
        <v>0.499</v>
      </c>
      <c r="E60" s="40">
        <v>0.5</v>
      </c>
      <c r="F60" s="40">
        <v>0.5</v>
      </c>
      <c r="G60" s="40">
        <v>0.501</v>
      </c>
      <c r="H60" s="41">
        <f t="shared" si="0"/>
        <v>100.2004008016032</v>
      </c>
      <c r="I60" s="41">
        <f t="shared" si="1"/>
        <v>100.80482897384306</v>
      </c>
      <c r="J60" s="42"/>
      <c r="K60" s="48"/>
      <c r="L60" s="42"/>
      <c r="M60" s="42"/>
      <c r="N60" s="42"/>
      <c r="O60" s="42"/>
      <c r="P60" s="42"/>
    </row>
    <row r="61" spans="1:16" s="43" customFormat="1" ht="13.5" customHeight="1">
      <c r="A61" s="20" t="s">
        <v>15</v>
      </c>
      <c r="B61" s="44">
        <v>100.1</v>
      </c>
      <c r="C61" s="45">
        <f>C60/B60*100</f>
        <v>114.25287356321839</v>
      </c>
      <c r="D61" s="47">
        <f>D60/C60*100</f>
        <v>100.40241448692153</v>
      </c>
      <c r="E61" s="47">
        <f>E60/D60*100</f>
        <v>100.2004008016032</v>
      </c>
      <c r="F61" s="47">
        <f>F60/E60*100</f>
        <v>100</v>
      </c>
      <c r="G61" s="47">
        <f>G60/F60*100</f>
        <v>100.2</v>
      </c>
      <c r="H61" s="41"/>
      <c r="I61" s="41"/>
      <c r="J61" s="42"/>
      <c r="K61" s="48"/>
      <c r="L61" s="42"/>
      <c r="M61" s="42"/>
      <c r="N61" s="42"/>
      <c r="O61" s="42"/>
      <c r="P61" s="42"/>
    </row>
    <row r="62" spans="1:16" s="43" customFormat="1" ht="15.75" hidden="1">
      <c r="A62" s="23" t="s">
        <v>22</v>
      </c>
      <c r="B62" s="44"/>
      <c r="C62" s="44"/>
      <c r="D62" s="44"/>
      <c r="E62" s="44"/>
      <c r="F62" s="44"/>
      <c r="G62" s="44"/>
      <c r="H62" s="41" t="e">
        <f t="shared" si="0"/>
        <v>#DIV/0!</v>
      </c>
      <c r="I62" s="41" t="e">
        <f t="shared" si="1"/>
        <v>#DIV/0!</v>
      </c>
      <c r="J62" s="42"/>
      <c r="K62" s="42"/>
      <c r="L62" s="42"/>
      <c r="M62" s="42"/>
      <c r="N62" s="42"/>
      <c r="O62" s="42"/>
      <c r="P62" s="42"/>
    </row>
    <row r="63" spans="1:16" s="43" customFormat="1" ht="15.75" hidden="1">
      <c r="A63" s="14" t="s">
        <v>23</v>
      </c>
      <c r="B63" s="44"/>
      <c r="C63" s="44"/>
      <c r="D63" s="44"/>
      <c r="E63" s="44"/>
      <c r="F63" s="44"/>
      <c r="G63" s="44"/>
      <c r="H63" s="41" t="e">
        <f t="shared" si="0"/>
        <v>#DIV/0!</v>
      </c>
      <c r="I63" s="41" t="e">
        <f t="shared" si="1"/>
        <v>#DIV/0!</v>
      </c>
      <c r="J63" s="42"/>
      <c r="K63" s="42"/>
      <c r="L63" s="42"/>
      <c r="M63" s="42"/>
      <c r="N63" s="42"/>
      <c r="O63" s="42"/>
      <c r="P63" s="42"/>
    </row>
    <row r="64" spans="1:16" s="43" customFormat="1" ht="31.5" hidden="1">
      <c r="A64" s="55" t="s">
        <v>14</v>
      </c>
      <c r="B64" s="14"/>
      <c r="C64" s="14"/>
      <c r="D64" s="14"/>
      <c r="E64" s="14"/>
      <c r="F64" s="14"/>
      <c r="G64" s="14"/>
      <c r="H64" s="41" t="e">
        <f t="shared" si="0"/>
        <v>#DIV/0!</v>
      </c>
      <c r="I64" s="41" t="e">
        <f t="shared" si="1"/>
        <v>#DIV/0!</v>
      </c>
      <c r="J64" s="42"/>
      <c r="K64" s="42"/>
      <c r="L64" s="42"/>
      <c r="M64" s="42"/>
      <c r="N64" s="42"/>
      <c r="O64" s="42"/>
      <c r="P64" s="42"/>
    </row>
    <row r="65" spans="1:16" s="43" customFormat="1" ht="15.75" hidden="1">
      <c r="A65" s="57" t="s">
        <v>15</v>
      </c>
      <c r="B65" s="14"/>
      <c r="C65" s="14"/>
      <c r="D65" s="14"/>
      <c r="E65" s="14"/>
      <c r="F65" s="14"/>
      <c r="G65" s="14"/>
      <c r="H65" s="41" t="e">
        <f t="shared" si="0"/>
        <v>#DIV/0!</v>
      </c>
      <c r="I65" s="41" t="e">
        <f t="shared" si="1"/>
        <v>#DIV/0!</v>
      </c>
      <c r="J65" s="42"/>
      <c r="K65" s="42"/>
      <c r="L65" s="42"/>
      <c r="M65" s="42"/>
      <c r="N65" s="42"/>
      <c r="O65" s="42"/>
      <c r="P65" s="42"/>
    </row>
    <row r="66" spans="1:16" s="43" customFormat="1" ht="47.25" hidden="1">
      <c r="A66" s="55" t="s">
        <v>17</v>
      </c>
      <c r="B66" s="14"/>
      <c r="C66" s="14"/>
      <c r="D66" s="14"/>
      <c r="E66" s="14"/>
      <c r="F66" s="14"/>
      <c r="G66" s="14"/>
      <c r="H66" s="41" t="e">
        <f t="shared" si="0"/>
        <v>#DIV/0!</v>
      </c>
      <c r="I66" s="41" t="e">
        <f t="shared" si="1"/>
        <v>#DIV/0!</v>
      </c>
      <c r="J66" s="42"/>
      <c r="K66" s="42"/>
      <c r="L66" s="42"/>
      <c r="M66" s="42"/>
      <c r="N66" s="42"/>
      <c r="O66" s="42"/>
      <c r="P66" s="42"/>
    </row>
    <row r="67" spans="1:16" s="43" customFormat="1" ht="15.75" hidden="1">
      <c r="A67" s="57" t="s">
        <v>15</v>
      </c>
      <c r="B67" s="14"/>
      <c r="C67" s="14"/>
      <c r="D67" s="14"/>
      <c r="E67" s="14"/>
      <c r="F67" s="14"/>
      <c r="G67" s="14"/>
      <c r="H67" s="41" t="e">
        <f t="shared" si="0"/>
        <v>#DIV/0!</v>
      </c>
      <c r="I67" s="41" t="e">
        <f t="shared" si="1"/>
        <v>#DIV/0!</v>
      </c>
      <c r="J67" s="42"/>
      <c r="K67" s="42"/>
      <c r="L67" s="42"/>
      <c r="M67" s="42"/>
      <c r="N67" s="42"/>
      <c r="O67" s="42"/>
      <c r="P67" s="42"/>
    </row>
    <row r="68" spans="1:16" s="43" customFormat="1" ht="15.75">
      <c r="A68" s="58" t="s">
        <v>48</v>
      </c>
      <c r="B68" s="14"/>
      <c r="C68" s="14"/>
      <c r="D68" s="14"/>
      <c r="E68" s="14"/>
      <c r="F68" s="14"/>
      <c r="G68" s="14"/>
      <c r="H68" s="41"/>
      <c r="I68" s="41"/>
      <c r="J68" s="42"/>
      <c r="K68" s="42"/>
      <c r="L68" s="42"/>
      <c r="M68" s="42"/>
      <c r="N68" s="42"/>
      <c r="O68" s="42"/>
      <c r="P68" s="42"/>
    </row>
    <row r="69" spans="1:16" s="43" customFormat="1" ht="31.5" customHeight="1">
      <c r="A69" s="20" t="s">
        <v>49</v>
      </c>
      <c r="B69" s="14">
        <v>0.211</v>
      </c>
      <c r="C69" s="14">
        <v>0.283</v>
      </c>
      <c r="D69" s="14">
        <v>0.284</v>
      </c>
      <c r="E69" s="14">
        <v>0.285</v>
      </c>
      <c r="F69" s="14">
        <v>0.284</v>
      </c>
      <c r="G69" s="14">
        <v>0.285</v>
      </c>
      <c r="H69" s="41">
        <f t="shared" si="0"/>
        <v>100.35211267605635</v>
      </c>
      <c r="I69" s="41">
        <f t="shared" si="1"/>
        <v>100.70671378091873</v>
      </c>
      <c r="J69" s="42"/>
      <c r="K69" s="42"/>
      <c r="L69" s="42"/>
      <c r="M69" s="42"/>
      <c r="N69" s="42"/>
      <c r="O69" s="42"/>
      <c r="P69" s="42"/>
    </row>
    <row r="70" spans="1:16" s="43" customFormat="1" ht="15.75">
      <c r="A70" s="20" t="s">
        <v>15</v>
      </c>
      <c r="B70" s="22">
        <v>100.1</v>
      </c>
      <c r="C70" s="47">
        <v>128.4</v>
      </c>
      <c r="D70" s="47">
        <f>D69/C69*100</f>
        <v>100.35335689045937</v>
      </c>
      <c r="E70" s="47">
        <v>107.8</v>
      </c>
      <c r="F70" s="47">
        <v>105.3</v>
      </c>
      <c r="G70" s="47">
        <v>104.4</v>
      </c>
      <c r="H70" s="41"/>
      <c r="I70" s="41"/>
      <c r="J70" s="42"/>
      <c r="K70" s="42"/>
      <c r="L70" s="42"/>
      <c r="M70" s="42"/>
      <c r="N70" s="42"/>
      <c r="O70" s="42"/>
      <c r="P70" s="42"/>
    </row>
    <row r="71" spans="1:16" s="43" customFormat="1" ht="15.75">
      <c r="A71" s="57" t="s">
        <v>33</v>
      </c>
      <c r="B71" s="14">
        <v>0.224</v>
      </c>
      <c r="C71" s="14">
        <v>0.214</v>
      </c>
      <c r="D71" s="14">
        <v>0.215</v>
      </c>
      <c r="E71" s="14">
        <v>0.215</v>
      </c>
      <c r="F71" s="14">
        <v>0.216</v>
      </c>
      <c r="G71" s="14">
        <v>0.217</v>
      </c>
      <c r="H71" s="41">
        <f t="shared" si="0"/>
        <v>100</v>
      </c>
      <c r="I71" s="41">
        <f t="shared" si="1"/>
        <v>101.4018691588785</v>
      </c>
      <c r="J71" s="42"/>
      <c r="K71" s="42"/>
      <c r="L71" s="42"/>
      <c r="M71" s="42"/>
      <c r="N71" s="42"/>
      <c r="O71" s="42"/>
      <c r="P71" s="42"/>
    </row>
    <row r="72" spans="1:16" s="43" customFormat="1" ht="15.75">
      <c r="A72" s="57" t="s">
        <v>15</v>
      </c>
      <c r="B72" s="22">
        <v>100</v>
      </c>
      <c r="C72" s="45">
        <f>C71/B71*100</f>
        <v>95.53571428571428</v>
      </c>
      <c r="D72" s="47">
        <f>D71/C71*100</f>
        <v>100.46728971962618</v>
      </c>
      <c r="E72" s="47">
        <f>E71/D71*100</f>
        <v>100</v>
      </c>
      <c r="F72" s="47">
        <f>F71/E71*100</f>
        <v>100.46511627906978</v>
      </c>
      <c r="G72" s="47">
        <f>G71/F71*100</f>
        <v>100.46296296296295</v>
      </c>
      <c r="H72" s="41"/>
      <c r="I72" s="41"/>
      <c r="J72" s="42"/>
      <c r="K72" s="42"/>
      <c r="L72" s="42"/>
      <c r="M72" s="42"/>
      <c r="N72" s="42"/>
      <c r="O72" s="42"/>
      <c r="P72" s="42"/>
    </row>
    <row r="73" spans="1:16" s="43" customFormat="1" ht="15.75">
      <c r="A73" s="58" t="s">
        <v>42</v>
      </c>
      <c r="B73" s="59">
        <v>435</v>
      </c>
      <c r="C73" s="59">
        <v>439</v>
      </c>
      <c r="D73" s="59">
        <v>439</v>
      </c>
      <c r="E73" s="59">
        <v>439</v>
      </c>
      <c r="F73" s="59">
        <v>440</v>
      </c>
      <c r="G73" s="59">
        <v>440</v>
      </c>
      <c r="H73" s="41">
        <f t="shared" si="0"/>
        <v>100</v>
      </c>
      <c r="I73" s="41">
        <f t="shared" si="1"/>
        <v>100.22779043280184</v>
      </c>
      <c r="J73" s="42"/>
      <c r="K73" s="42"/>
      <c r="L73" s="42"/>
      <c r="M73" s="42"/>
      <c r="N73" s="42"/>
      <c r="O73" s="42"/>
      <c r="P73" s="42"/>
    </row>
    <row r="74" spans="1:16" s="43" customFormat="1" ht="15.75">
      <c r="A74" s="57" t="s">
        <v>15</v>
      </c>
      <c r="B74" s="22">
        <v>101.8</v>
      </c>
      <c r="C74" s="45">
        <f>C73/B73*100</f>
        <v>100.91954022988506</v>
      </c>
      <c r="D74" s="47">
        <f>D73/C73*100</f>
        <v>100</v>
      </c>
      <c r="E74" s="47">
        <f>E73/D73*100</f>
        <v>100</v>
      </c>
      <c r="F74" s="47">
        <f>F73/E73*100</f>
        <v>100.22779043280184</v>
      </c>
      <c r="G74" s="47">
        <f>G73/F73*100</f>
        <v>100</v>
      </c>
      <c r="H74" s="41"/>
      <c r="I74" s="41"/>
      <c r="J74" s="42"/>
      <c r="K74" s="42"/>
      <c r="L74" s="42"/>
      <c r="M74" s="42"/>
      <c r="N74" s="42"/>
      <c r="O74" s="42"/>
      <c r="P74" s="42"/>
    </row>
    <row r="75" spans="1:16" s="43" customFormat="1" ht="15.75" hidden="1">
      <c r="A75" s="60"/>
      <c r="B75" s="61"/>
      <c r="C75" s="61"/>
      <c r="D75" s="61"/>
      <c r="E75" s="61"/>
      <c r="F75" s="62"/>
      <c r="G75" s="14"/>
      <c r="H75" s="41" t="e">
        <f t="shared" si="0"/>
        <v>#DIV/0!</v>
      </c>
      <c r="I75" s="41" t="e">
        <f t="shared" si="1"/>
        <v>#DIV/0!</v>
      </c>
      <c r="J75" s="42"/>
      <c r="K75" s="42"/>
      <c r="L75" s="42"/>
      <c r="M75" s="42"/>
      <c r="N75" s="42"/>
      <c r="O75" s="42"/>
      <c r="P75" s="42"/>
    </row>
    <row r="76" spans="1:16" s="43" customFormat="1" ht="15.75" hidden="1">
      <c r="A76" s="63"/>
      <c r="B76" s="62"/>
      <c r="C76" s="62"/>
      <c r="D76" s="62"/>
      <c r="E76" s="62"/>
      <c r="F76" s="62"/>
      <c r="G76" s="14"/>
      <c r="H76" s="41" t="e">
        <f t="shared" si="0"/>
        <v>#DIV/0!</v>
      </c>
      <c r="I76" s="41" t="e">
        <f t="shared" si="1"/>
        <v>#DIV/0!</v>
      </c>
      <c r="J76" s="42"/>
      <c r="K76" s="42"/>
      <c r="L76" s="42"/>
      <c r="M76" s="42"/>
      <c r="N76" s="42"/>
      <c r="O76" s="42"/>
      <c r="P76" s="42"/>
    </row>
    <row r="77" spans="1:16" s="43" customFormat="1" ht="15.75" hidden="1">
      <c r="A77" s="63"/>
      <c r="B77" s="62"/>
      <c r="C77" s="62"/>
      <c r="D77" s="62"/>
      <c r="E77" s="62"/>
      <c r="F77" s="62"/>
      <c r="G77" s="14"/>
      <c r="H77" s="41" t="e">
        <f aca="true" t="shared" si="2" ref="H77:H96">E77/D77*100</f>
        <v>#DIV/0!</v>
      </c>
      <c r="I77" s="41" t="e">
        <f aca="true" t="shared" si="3" ref="I77:I96">G77/C77*100</f>
        <v>#DIV/0!</v>
      </c>
      <c r="J77" s="42"/>
      <c r="K77" s="42"/>
      <c r="L77" s="42"/>
      <c r="M77" s="42"/>
      <c r="N77" s="42"/>
      <c r="O77" s="42"/>
      <c r="P77" s="42"/>
    </row>
    <row r="78" spans="1:16" s="43" customFormat="1" ht="47.25" hidden="1">
      <c r="A78" s="55" t="s">
        <v>17</v>
      </c>
      <c r="B78" s="22"/>
      <c r="C78" s="14"/>
      <c r="D78" s="14"/>
      <c r="E78" s="22"/>
      <c r="F78" s="22"/>
      <c r="G78" s="22"/>
      <c r="H78" s="41" t="e">
        <f t="shared" si="2"/>
        <v>#DIV/0!</v>
      </c>
      <c r="I78" s="41" t="e">
        <f t="shared" si="3"/>
        <v>#DIV/0!</v>
      </c>
      <c r="J78" s="42"/>
      <c r="K78" s="42"/>
      <c r="L78" s="42"/>
      <c r="M78" s="42"/>
      <c r="N78" s="42"/>
      <c r="O78" s="42"/>
      <c r="P78" s="42"/>
    </row>
    <row r="79" spans="1:16" s="43" customFormat="1" ht="15.75" hidden="1">
      <c r="A79" s="57" t="s">
        <v>15</v>
      </c>
      <c r="B79" s="22"/>
      <c r="C79" s="14"/>
      <c r="D79" s="14"/>
      <c r="E79" s="14"/>
      <c r="F79" s="22"/>
      <c r="G79" s="14"/>
      <c r="H79" s="41" t="e">
        <f t="shared" si="2"/>
        <v>#DIV/0!</v>
      </c>
      <c r="I79" s="41" t="e">
        <f t="shared" si="3"/>
        <v>#DIV/0!</v>
      </c>
      <c r="J79" s="42"/>
      <c r="K79" s="42"/>
      <c r="L79" s="42"/>
      <c r="M79" s="42"/>
      <c r="N79" s="42"/>
      <c r="O79" s="42"/>
      <c r="P79" s="42"/>
    </row>
    <row r="80" spans="1:16" s="43" customFormat="1" ht="15.75" hidden="1">
      <c r="A80" s="55" t="s">
        <v>21</v>
      </c>
      <c r="B80" s="22"/>
      <c r="C80" s="14"/>
      <c r="D80" s="14"/>
      <c r="E80" s="22"/>
      <c r="F80" s="22"/>
      <c r="G80" s="22"/>
      <c r="H80" s="41" t="e">
        <f t="shared" si="2"/>
        <v>#DIV/0!</v>
      </c>
      <c r="I80" s="41" t="e">
        <f t="shared" si="3"/>
        <v>#DIV/0!</v>
      </c>
      <c r="J80" s="42"/>
      <c r="K80" s="42"/>
      <c r="L80" s="42"/>
      <c r="M80" s="42"/>
      <c r="N80" s="42"/>
      <c r="O80" s="42"/>
      <c r="P80" s="42"/>
    </row>
    <row r="81" spans="1:16" s="43" customFormat="1" ht="15.75" hidden="1">
      <c r="A81" s="57" t="s">
        <v>15</v>
      </c>
      <c r="B81" s="14"/>
      <c r="C81" s="14"/>
      <c r="D81" s="14"/>
      <c r="E81" s="14"/>
      <c r="F81" s="14"/>
      <c r="G81" s="14"/>
      <c r="H81" s="41" t="e">
        <f t="shared" si="2"/>
        <v>#DIV/0!</v>
      </c>
      <c r="I81" s="41" t="e">
        <f t="shared" si="3"/>
        <v>#DIV/0!</v>
      </c>
      <c r="J81" s="42"/>
      <c r="K81" s="42"/>
      <c r="L81" s="42"/>
      <c r="M81" s="42"/>
      <c r="N81" s="42"/>
      <c r="O81" s="42"/>
      <c r="P81" s="42"/>
    </row>
    <row r="82" spans="1:16" s="43" customFormat="1" ht="15.75">
      <c r="A82" s="21" t="s">
        <v>24</v>
      </c>
      <c r="B82" s="64">
        <v>0.5</v>
      </c>
      <c r="C82" s="64">
        <v>0.53</v>
      </c>
      <c r="D82" s="64">
        <v>0.53</v>
      </c>
      <c r="E82" s="64">
        <v>0.6</v>
      </c>
      <c r="F82" s="64">
        <v>0.7</v>
      </c>
      <c r="G82" s="64">
        <v>0.8</v>
      </c>
      <c r="H82" s="41">
        <f t="shared" si="2"/>
        <v>113.20754716981132</v>
      </c>
      <c r="I82" s="41">
        <f t="shared" si="3"/>
        <v>150.9433962264151</v>
      </c>
      <c r="J82" s="42"/>
      <c r="K82" s="42"/>
      <c r="L82" s="42"/>
      <c r="M82" s="42"/>
      <c r="N82" s="42"/>
      <c r="O82" s="42"/>
      <c r="P82" s="42"/>
    </row>
    <row r="83" spans="1:16" s="43" customFormat="1" ht="15.75">
      <c r="A83" s="14" t="s">
        <v>25</v>
      </c>
      <c r="B83" s="44">
        <v>100</v>
      </c>
      <c r="C83" s="45">
        <f>C82/B82*100</f>
        <v>106</v>
      </c>
      <c r="D83" s="47">
        <f>D82/C82*100</f>
        <v>100</v>
      </c>
      <c r="E83" s="45">
        <f>E82/D82*100</f>
        <v>113.20754716981132</v>
      </c>
      <c r="F83" s="45">
        <f>F82/E82*100</f>
        <v>116.66666666666667</v>
      </c>
      <c r="G83" s="45">
        <f>G82/F82*100</f>
        <v>114.2857142857143</v>
      </c>
      <c r="H83" s="41"/>
      <c r="I83" s="41"/>
      <c r="J83" s="42"/>
      <c r="K83" s="87"/>
      <c r="L83" s="42"/>
      <c r="M83" s="42"/>
      <c r="N83" s="42"/>
      <c r="O83" s="42"/>
      <c r="P83" s="42"/>
    </row>
    <row r="84" spans="1:16" s="43" customFormat="1" ht="31.5" hidden="1">
      <c r="A84" s="23" t="s">
        <v>27</v>
      </c>
      <c r="B84" s="50"/>
      <c r="C84" s="50"/>
      <c r="D84" s="50"/>
      <c r="E84" s="50"/>
      <c r="F84" s="50"/>
      <c r="G84" s="50"/>
      <c r="H84" s="41" t="e">
        <f t="shared" si="2"/>
        <v>#DIV/0!</v>
      </c>
      <c r="I84" s="41" t="e">
        <f t="shared" si="3"/>
        <v>#DIV/0!</v>
      </c>
      <c r="J84" s="42"/>
      <c r="K84" s="42"/>
      <c r="L84" s="42"/>
      <c r="M84" s="42"/>
      <c r="N84" s="42"/>
      <c r="O84" s="42"/>
      <c r="P84" s="42"/>
    </row>
    <row r="85" spans="1:16" s="43" customFormat="1" ht="15.75" hidden="1">
      <c r="A85" s="14" t="s">
        <v>28</v>
      </c>
      <c r="B85" s="44"/>
      <c r="C85" s="44"/>
      <c r="D85" s="44"/>
      <c r="E85" s="44"/>
      <c r="F85" s="44"/>
      <c r="G85" s="44"/>
      <c r="H85" s="41" t="e">
        <f t="shared" si="2"/>
        <v>#DIV/0!</v>
      </c>
      <c r="I85" s="41" t="e">
        <f t="shared" si="3"/>
        <v>#DIV/0!</v>
      </c>
      <c r="J85" s="42"/>
      <c r="K85" s="42"/>
      <c r="L85" s="42"/>
      <c r="M85" s="42"/>
      <c r="N85" s="42"/>
      <c r="O85" s="42"/>
      <c r="P85" s="42"/>
    </row>
    <row r="86" spans="1:16" s="43" customFormat="1" ht="15.75">
      <c r="A86" s="21" t="s">
        <v>47</v>
      </c>
      <c r="B86" s="65">
        <v>382</v>
      </c>
      <c r="C86" s="65">
        <v>383</v>
      </c>
      <c r="D86" s="65">
        <v>383</v>
      </c>
      <c r="E86" s="65">
        <v>383</v>
      </c>
      <c r="F86" s="65">
        <v>385</v>
      </c>
      <c r="G86" s="65">
        <v>386</v>
      </c>
      <c r="H86" s="41">
        <f t="shared" si="2"/>
        <v>100</v>
      </c>
      <c r="I86" s="41">
        <f t="shared" si="3"/>
        <v>100.78328981723237</v>
      </c>
      <c r="J86" s="80"/>
      <c r="K86" s="42"/>
      <c r="L86" s="42"/>
      <c r="M86" s="42"/>
      <c r="N86" s="42"/>
      <c r="O86" s="42"/>
      <c r="P86" s="42"/>
    </row>
    <row r="87" spans="1:16" s="43" customFormat="1" ht="15.75">
      <c r="A87" s="34" t="s">
        <v>28</v>
      </c>
      <c r="B87" s="44">
        <v>101.1</v>
      </c>
      <c r="C87" s="45">
        <f>C86/B86*100</f>
        <v>100.26178010471205</v>
      </c>
      <c r="D87" s="47">
        <f>D86/C86*100</f>
        <v>100</v>
      </c>
      <c r="E87" s="45">
        <f>E86/D86*100</f>
        <v>100</v>
      </c>
      <c r="F87" s="45">
        <f>F86/E86*100</f>
        <v>100.52219321148826</v>
      </c>
      <c r="G87" s="45">
        <f>G86/F86*100</f>
        <v>100.25974025974025</v>
      </c>
      <c r="H87" s="41"/>
      <c r="I87" s="41"/>
      <c r="J87" s="42"/>
      <c r="K87" s="42"/>
      <c r="L87" s="42"/>
      <c r="M87" s="42"/>
      <c r="N87" s="42"/>
      <c r="O87" s="42"/>
      <c r="P87" s="42"/>
    </row>
    <row r="88" spans="1:16" s="43" customFormat="1" ht="17.25" customHeight="1">
      <c r="A88" s="24" t="s">
        <v>30</v>
      </c>
      <c r="B88" s="66">
        <v>12444</v>
      </c>
      <c r="C88" s="66">
        <v>13066</v>
      </c>
      <c r="D88" s="66">
        <v>13780</v>
      </c>
      <c r="E88" s="74">
        <f>13780*1.05</f>
        <v>14469</v>
      </c>
      <c r="F88" s="74">
        <f>14328*1.05</f>
        <v>15044.400000000001</v>
      </c>
      <c r="G88" s="74">
        <f>14758*1.05</f>
        <v>15495.900000000001</v>
      </c>
      <c r="H88" s="41">
        <f t="shared" si="2"/>
        <v>105</v>
      </c>
      <c r="I88" s="41">
        <f t="shared" si="3"/>
        <v>118.59712230215828</v>
      </c>
      <c r="J88" s="42"/>
      <c r="K88" s="42"/>
      <c r="L88" s="42"/>
      <c r="M88" s="42"/>
      <c r="N88" s="42"/>
      <c r="O88" s="42"/>
      <c r="P88" s="42"/>
    </row>
    <row r="89" spans="1:16" s="43" customFormat="1" ht="17.25" customHeight="1">
      <c r="A89" s="22" t="s">
        <v>29</v>
      </c>
      <c r="B89" s="66">
        <v>105.3</v>
      </c>
      <c r="C89" s="45">
        <f>C88/B88*100</f>
        <v>104.99839279974286</v>
      </c>
      <c r="D89" s="47">
        <f>D88/C88*100</f>
        <v>105.4645645185979</v>
      </c>
      <c r="E89" s="45">
        <f>E88/D88*100</f>
        <v>105</v>
      </c>
      <c r="F89" s="45">
        <f>F88/E88*100</f>
        <v>103.9767779390421</v>
      </c>
      <c r="G89" s="45">
        <f>G88/F88*100</f>
        <v>103.00111669458403</v>
      </c>
      <c r="H89" s="41"/>
      <c r="I89" s="41"/>
      <c r="J89" s="42"/>
      <c r="K89" s="42"/>
      <c r="L89" s="42"/>
      <c r="M89" s="42"/>
      <c r="N89" s="42"/>
      <c r="O89" s="42"/>
      <c r="P89" s="42"/>
    </row>
    <row r="90" spans="1:16" s="43" customFormat="1" ht="46.5" customHeight="1">
      <c r="A90" s="25" t="s">
        <v>44</v>
      </c>
      <c r="B90" s="67">
        <v>64</v>
      </c>
      <c r="C90" s="67">
        <v>64</v>
      </c>
      <c r="D90" s="67">
        <v>64</v>
      </c>
      <c r="E90" s="67">
        <v>64</v>
      </c>
      <c r="F90" s="67">
        <v>64</v>
      </c>
      <c r="G90" s="67">
        <v>64</v>
      </c>
      <c r="H90" s="41">
        <f t="shared" si="2"/>
        <v>100</v>
      </c>
      <c r="I90" s="41">
        <f t="shared" si="3"/>
        <v>100</v>
      </c>
      <c r="J90" s="42"/>
      <c r="K90" s="42"/>
      <c r="L90" s="42"/>
      <c r="M90" s="42"/>
      <c r="N90" s="42"/>
      <c r="O90" s="42"/>
      <c r="P90" s="42"/>
    </row>
    <row r="91" spans="1:16" s="43" customFormat="1" ht="15" customHeight="1">
      <c r="A91" s="22" t="s">
        <v>29</v>
      </c>
      <c r="B91" s="67">
        <v>103</v>
      </c>
      <c r="C91" s="45">
        <f>C90/B90*100</f>
        <v>100</v>
      </c>
      <c r="D91" s="47">
        <f>D90/C90*100</f>
        <v>100</v>
      </c>
      <c r="E91" s="45">
        <f>E90/D90*100</f>
        <v>100</v>
      </c>
      <c r="F91" s="45">
        <f>F90/E90*100</f>
        <v>100</v>
      </c>
      <c r="G91" s="45">
        <f>G90/F90*100</f>
        <v>100</v>
      </c>
      <c r="H91" s="41"/>
      <c r="I91" s="41"/>
      <c r="J91" s="42"/>
      <c r="K91" s="42"/>
      <c r="L91" s="42"/>
      <c r="M91" s="42"/>
      <c r="N91" s="42"/>
      <c r="O91" s="42"/>
      <c r="P91" s="42"/>
    </row>
    <row r="92" spans="1:16" s="43" customFormat="1" ht="18" customHeight="1">
      <c r="A92" s="24" t="s">
        <v>43</v>
      </c>
      <c r="B92" s="65">
        <f aca="true" t="shared" si="4" ref="B92:G92">B88/12/B90*1000</f>
        <v>16203.125</v>
      </c>
      <c r="C92" s="65">
        <f t="shared" si="4"/>
        <v>17013.020833333332</v>
      </c>
      <c r="D92" s="65">
        <f t="shared" si="4"/>
        <v>17942.708333333332</v>
      </c>
      <c r="E92" s="65">
        <f>E88/12/E90*1000</f>
        <v>18839.84375</v>
      </c>
      <c r="F92" s="65">
        <f t="shared" si="4"/>
        <v>19589.0625</v>
      </c>
      <c r="G92" s="65">
        <f t="shared" si="4"/>
        <v>20176.953125</v>
      </c>
      <c r="H92" s="41">
        <f t="shared" si="2"/>
        <v>105</v>
      </c>
      <c r="I92" s="41">
        <f t="shared" si="3"/>
        <v>118.59712230215828</v>
      </c>
      <c r="J92" s="42"/>
      <c r="K92" s="42"/>
      <c r="L92" s="42"/>
      <c r="M92" s="42"/>
      <c r="N92" s="42"/>
      <c r="O92" s="42"/>
      <c r="P92" s="42"/>
    </row>
    <row r="93" spans="1:16" s="43" customFormat="1" ht="19.5" customHeight="1">
      <c r="A93" s="26" t="s">
        <v>29</v>
      </c>
      <c r="B93" s="44">
        <v>105</v>
      </c>
      <c r="C93" s="45">
        <f>C92/B92*100</f>
        <v>104.99839279974283</v>
      </c>
      <c r="D93" s="47">
        <f>D92/C92*100</f>
        <v>105.4645645185979</v>
      </c>
      <c r="E93" s="45">
        <f>E92/D92*100</f>
        <v>105</v>
      </c>
      <c r="F93" s="45">
        <f>F92/E92*100</f>
        <v>103.9767779390421</v>
      </c>
      <c r="G93" s="45">
        <f>G92/F92*100</f>
        <v>103.00111669458403</v>
      </c>
      <c r="H93" s="41"/>
      <c r="I93" s="41"/>
      <c r="J93" s="42"/>
      <c r="K93" s="42"/>
      <c r="L93" s="42"/>
      <c r="M93" s="42"/>
      <c r="N93" s="42"/>
      <c r="O93" s="42"/>
      <c r="P93" s="42"/>
    </row>
    <row r="94" spans="1:16" s="43" customFormat="1" ht="47.25">
      <c r="A94" s="35" t="s">
        <v>45</v>
      </c>
      <c r="B94" s="68">
        <v>1.1</v>
      </c>
      <c r="C94" s="68">
        <v>1.1</v>
      </c>
      <c r="D94" s="68">
        <v>1.1</v>
      </c>
      <c r="E94" s="68">
        <v>1.1</v>
      </c>
      <c r="F94" s="68">
        <v>1.1</v>
      </c>
      <c r="G94" s="68">
        <v>1.1</v>
      </c>
      <c r="H94" s="41">
        <f t="shared" si="2"/>
        <v>100</v>
      </c>
      <c r="I94" s="41">
        <f t="shared" si="3"/>
        <v>100</v>
      </c>
      <c r="J94" s="42"/>
      <c r="K94" s="42"/>
      <c r="L94" s="42"/>
      <c r="M94" s="42"/>
      <c r="N94" s="42"/>
      <c r="O94" s="42"/>
      <c r="P94" s="42"/>
    </row>
    <row r="95" spans="1:16" s="43" customFormat="1" ht="15.75">
      <c r="A95" s="34" t="s">
        <v>46</v>
      </c>
      <c r="B95" s="45">
        <v>100</v>
      </c>
      <c r="C95" s="45">
        <f>C94/B94*100</f>
        <v>100</v>
      </c>
      <c r="D95" s="47">
        <f>D94/C94*100</f>
        <v>100</v>
      </c>
      <c r="E95" s="45">
        <f>E94/D94*100</f>
        <v>100</v>
      </c>
      <c r="F95" s="45">
        <f>F94/E94*100</f>
        <v>100</v>
      </c>
      <c r="G95" s="45">
        <f>G94/F94*100</f>
        <v>100</v>
      </c>
      <c r="H95" s="41"/>
      <c r="I95" s="41"/>
      <c r="J95" s="42"/>
      <c r="K95" s="42"/>
      <c r="L95" s="42"/>
      <c r="M95" s="42"/>
      <c r="N95" s="42"/>
      <c r="O95" s="42"/>
      <c r="P95" s="42"/>
    </row>
    <row r="96" spans="1:16" s="43" customFormat="1" ht="47.25">
      <c r="A96" s="35" t="s">
        <v>26</v>
      </c>
      <c r="B96" s="45">
        <v>1</v>
      </c>
      <c r="C96" s="45">
        <v>1</v>
      </c>
      <c r="D96" s="45">
        <v>1.2</v>
      </c>
      <c r="E96" s="45">
        <v>1</v>
      </c>
      <c r="F96" s="45">
        <v>1</v>
      </c>
      <c r="G96" s="45">
        <v>1</v>
      </c>
      <c r="H96" s="41">
        <f t="shared" si="2"/>
        <v>83.33333333333334</v>
      </c>
      <c r="I96" s="41">
        <f t="shared" si="3"/>
        <v>100</v>
      </c>
      <c r="J96" s="42"/>
      <c r="K96" s="42"/>
      <c r="L96" s="42"/>
      <c r="M96" s="42"/>
      <c r="N96" s="42"/>
      <c r="O96" s="42"/>
      <c r="P96" s="42"/>
    </row>
    <row r="97" spans="1:16" s="43" customFormat="1" ht="35.25" customHeight="1">
      <c r="A97" s="70" t="s">
        <v>31</v>
      </c>
      <c r="B97" s="69">
        <v>300</v>
      </c>
      <c r="C97" s="69">
        <v>320</v>
      </c>
      <c r="D97" s="69">
        <v>320</v>
      </c>
      <c r="E97" s="69">
        <v>320</v>
      </c>
      <c r="F97" s="69">
        <v>320</v>
      </c>
      <c r="G97" s="69">
        <v>320</v>
      </c>
      <c r="H97" s="41">
        <v>100</v>
      </c>
      <c r="I97" s="41">
        <v>100</v>
      </c>
      <c r="J97" s="42"/>
      <c r="K97" s="42"/>
      <c r="L97" s="42"/>
      <c r="M97" s="42"/>
      <c r="N97" s="42"/>
      <c r="O97" s="42"/>
      <c r="P97" s="42"/>
    </row>
    <row r="98" spans="1:16" s="43" customFormat="1" ht="16.5" customHeight="1">
      <c r="A98" s="71" t="s">
        <v>29</v>
      </c>
      <c r="B98" s="69">
        <v>112.9</v>
      </c>
      <c r="C98" s="45">
        <f>C97/B97*100</f>
        <v>106.66666666666667</v>
      </c>
      <c r="D98" s="45">
        <f>D97/B97*100</f>
        <v>106.66666666666667</v>
      </c>
      <c r="E98" s="45">
        <f>E97/D97*100</f>
        <v>100</v>
      </c>
      <c r="F98" s="45">
        <f>F97/E97*100</f>
        <v>100</v>
      </c>
      <c r="G98" s="45">
        <f>G97/F97*100</f>
        <v>100</v>
      </c>
      <c r="H98" s="41"/>
      <c r="I98" s="41"/>
      <c r="J98" s="42"/>
      <c r="K98" s="42"/>
      <c r="L98" s="42"/>
      <c r="M98" s="42"/>
      <c r="N98" s="42"/>
      <c r="O98" s="42"/>
      <c r="P98" s="42"/>
    </row>
    <row r="99" spans="1:16" s="43" customFormat="1" ht="46.5" customHeight="1">
      <c r="A99" s="72" t="s">
        <v>50</v>
      </c>
      <c r="B99" s="73">
        <v>22.85</v>
      </c>
      <c r="C99" s="73">
        <v>22.9</v>
      </c>
      <c r="D99" s="73">
        <v>22.9</v>
      </c>
      <c r="E99" s="73">
        <f>D99</f>
        <v>22.9</v>
      </c>
      <c r="F99" s="73">
        <f>E99</f>
        <v>22.9</v>
      </c>
      <c r="G99" s="73">
        <f>F99</f>
        <v>22.9</v>
      </c>
      <c r="H99" s="41"/>
      <c r="I99" s="41"/>
      <c r="J99" s="42"/>
      <c r="K99" s="42"/>
      <c r="L99" s="42"/>
      <c r="M99" s="42"/>
      <c r="N99" s="42"/>
      <c r="O99" s="42"/>
      <c r="P99" s="42"/>
    </row>
    <row r="100" spans="1:16" s="43" customFormat="1" ht="16.5" customHeight="1">
      <c r="A100" s="71" t="s">
        <v>29</v>
      </c>
      <c r="B100" s="45">
        <v>116.59</v>
      </c>
      <c r="C100" s="45">
        <f>C99/B99*100</f>
        <v>100.21881838074398</v>
      </c>
      <c r="D100" s="45">
        <f>D99/B99*100</f>
        <v>100.21881838074398</v>
      </c>
      <c r="E100" s="45">
        <f>E99/D99*100</f>
        <v>100</v>
      </c>
      <c r="F100" s="45">
        <f>F99/E99*100</f>
        <v>100</v>
      </c>
      <c r="G100" s="45">
        <f>G99/F99*100</f>
        <v>100</v>
      </c>
      <c r="H100" s="41">
        <f>E100/D100*100</f>
        <v>99.78165938864629</v>
      </c>
      <c r="I100" s="41">
        <f>G100/C100*100</f>
        <v>99.78165938864629</v>
      </c>
      <c r="J100" s="42"/>
      <c r="K100" s="42"/>
      <c r="L100" s="42"/>
      <c r="M100" s="42"/>
      <c r="N100" s="42"/>
      <c r="O100" s="42"/>
      <c r="P100" s="42"/>
    </row>
    <row r="101" spans="1:10" s="2" customFormat="1" ht="15">
      <c r="A101" s="27"/>
      <c r="B101" s="27"/>
      <c r="C101" s="27"/>
      <c r="D101" s="27"/>
      <c r="E101" s="27"/>
      <c r="F101" s="27"/>
      <c r="G101" s="27"/>
      <c r="H101" s="27"/>
      <c r="I101" s="27"/>
      <c r="J101" s="43"/>
    </row>
    <row r="102" spans="1:9" s="2" customFormat="1" ht="15">
      <c r="A102" s="27"/>
      <c r="B102" s="27"/>
      <c r="C102" s="27"/>
      <c r="D102" s="27"/>
      <c r="E102" s="27"/>
      <c r="F102" s="27"/>
      <c r="G102" s="27"/>
      <c r="H102" s="27"/>
      <c r="I102" s="27"/>
    </row>
    <row r="103" spans="1:9" s="2" customFormat="1" ht="18.75">
      <c r="A103" s="28" t="s">
        <v>51</v>
      </c>
      <c r="B103" s="28"/>
      <c r="C103" s="28"/>
      <c r="D103" s="28"/>
      <c r="E103" s="29"/>
      <c r="F103" s="27"/>
      <c r="G103" s="27"/>
      <c r="H103" s="27"/>
      <c r="I103" s="27"/>
    </row>
    <row r="104" spans="1:9" s="2" customFormat="1" ht="18.75">
      <c r="A104" s="30" t="s">
        <v>32</v>
      </c>
      <c r="B104" s="28"/>
      <c r="C104" s="28"/>
      <c r="D104" s="28"/>
      <c r="E104" s="29"/>
      <c r="F104" s="91" t="s">
        <v>54</v>
      </c>
      <c r="G104" s="92"/>
      <c r="H104" s="92"/>
      <c r="I104" s="92"/>
    </row>
    <row r="105" spans="1:9" s="2" customFormat="1" ht="18.75">
      <c r="A105" s="30"/>
      <c r="B105" s="28"/>
      <c r="C105" s="28"/>
      <c r="D105" s="28"/>
      <c r="E105" s="29"/>
      <c r="F105" s="27"/>
      <c r="G105" s="27"/>
      <c r="H105" s="27"/>
      <c r="I105" s="27"/>
    </row>
    <row r="106" spans="1:5" s="27" customFormat="1" ht="15" customHeight="1">
      <c r="A106" s="85" t="s">
        <v>66</v>
      </c>
      <c r="B106" s="29"/>
      <c r="C106" s="29"/>
      <c r="D106" s="29"/>
      <c r="E106" s="29"/>
    </row>
    <row r="107" spans="1:5" s="27" customFormat="1" ht="15.75">
      <c r="A107" s="86">
        <v>89883870552</v>
      </c>
      <c r="B107" s="29"/>
      <c r="C107" s="29"/>
      <c r="D107" s="29"/>
      <c r="E107" s="29"/>
    </row>
    <row r="108" spans="1:9" s="2" customFormat="1" ht="18.75">
      <c r="A108" s="30"/>
      <c r="B108" s="28"/>
      <c r="C108" s="28"/>
      <c r="D108" s="28"/>
      <c r="E108" s="29"/>
      <c r="F108" s="27"/>
      <c r="G108" s="27"/>
      <c r="H108" s="27"/>
      <c r="I108" s="27"/>
    </row>
    <row r="109" s="2" customFormat="1" ht="15">
      <c r="A109" s="31"/>
    </row>
    <row r="110" s="2" customFormat="1" ht="15">
      <c r="A110" s="31"/>
    </row>
    <row r="111" s="2" customFormat="1" ht="15">
      <c r="A111" s="31"/>
    </row>
    <row r="112" s="2" customFormat="1" ht="15">
      <c r="A112" s="31"/>
    </row>
    <row r="113" s="2" customFormat="1" ht="15">
      <c r="A113" s="31"/>
    </row>
    <row r="114" s="2" customFormat="1" ht="15">
      <c r="A114" s="31"/>
    </row>
    <row r="115" s="2" customFormat="1" ht="15">
      <c r="A115" s="31"/>
    </row>
    <row r="116" s="2" customFormat="1" ht="15">
      <c r="A116" s="31"/>
    </row>
    <row r="117" s="2" customFormat="1" ht="15">
      <c r="A117" s="31"/>
    </row>
    <row r="118" s="2" customFormat="1" ht="15">
      <c r="A118" s="31"/>
    </row>
    <row r="119" s="2" customFormat="1" ht="15">
      <c r="A119" s="31"/>
    </row>
    <row r="120" s="2" customFormat="1" ht="15">
      <c r="A120" s="31"/>
    </row>
    <row r="121" s="2" customFormat="1" ht="15">
      <c r="A121" s="31"/>
    </row>
    <row r="122" s="2" customFormat="1" ht="15">
      <c r="A122" s="31"/>
    </row>
    <row r="123" s="2" customFormat="1" ht="15">
      <c r="A123" s="31"/>
    </row>
    <row r="124" s="2" customFormat="1" ht="15">
      <c r="A124" s="31"/>
    </row>
    <row r="125" s="2" customFormat="1" ht="15">
      <c r="A125" s="31"/>
    </row>
    <row r="126" s="2" customFormat="1" ht="15">
      <c r="A126" s="31"/>
    </row>
    <row r="127" s="2" customFormat="1" ht="15">
      <c r="A127" s="31"/>
    </row>
    <row r="128" s="2" customFormat="1" ht="15">
      <c r="A128" s="31"/>
    </row>
    <row r="129" s="2" customFormat="1" ht="15">
      <c r="A129" s="31"/>
    </row>
    <row r="130" s="2" customFormat="1" ht="15">
      <c r="A130" s="31"/>
    </row>
    <row r="131" s="2" customFormat="1" ht="15">
      <c r="A131" s="31"/>
    </row>
    <row r="132" s="2" customFormat="1" ht="15">
      <c r="A132" s="31"/>
    </row>
    <row r="133" s="2" customFormat="1" ht="15">
      <c r="A133" s="31"/>
    </row>
    <row r="134" s="2" customFormat="1" ht="15">
      <c r="A134" s="31"/>
    </row>
    <row r="135" s="2" customFormat="1" ht="15">
      <c r="A135" s="31"/>
    </row>
    <row r="136" s="2" customFormat="1" ht="15">
      <c r="A136" s="31"/>
    </row>
    <row r="137" s="2" customFormat="1" ht="15">
      <c r="A137" s="31"/>
    </row>
    <row r="138" s="2" customFormat="1" ht="15">
      <c r="A138" s="31"/>
    </row>
    <row r="139" s="2" customFormat="1" ht="15">
      <c r="A139" s="31"/>
    </row>
    <row r="140" s="2" customFormat="1" ht="15">
      <c r="A140" s="31"/>
    </row>
    <row r="141" s="2" customFormat="1" ht="15">
      <c r="A141" s="31"/>
    </row>
    <row r="142" s="2" customFormat="1" ht="15">
      <c r="A142" s="31"/>
    </row>
    <row r="143" s="2" customFormat="1" ht="15">
      <c r="A143" s="31"/>
    </row>
    <row r="144" s="2" customFormat="1" ht="15">
      <c r="A144" s="31"/>
    </row>
    <row r="145" s="2" customFormat="1" ht="15">
      <c r="A145" s="31"/>
    </row>
    <row r="146" s="2" customFormat="1" ht="15">
      <c r="A146" s="31"/>
    </row>
    <row r="147" ht="15">
      <c r="A147" s="31"/>
    </row>
    <row r="148" ht="15">
      <c r="A148" s="31"/>
    </row>
    <row r="149" ht="15">
      <c r="A149" s="31"/>
    </row>
    <row r="150" ht="15">
      <c r="A150" s="31"/>
    </row>
    <row r="151" ht="15">
      <c r="A151" s="31"/>
    </row>
    <row r="152" ht="15">
      <c r="A152" s="31"/>
    </row>
    <row r="153" ht="15">
      <c r="A153" s="31"/>
    </row>
    <row r="154" ht="15">
      <c r="A154" s="31"/>
    </row>
    <row r="155" ht="15">
      <c r="A155" s="31"/>
    </row>
    <row r="156" ht="15">
      <c r="A156" s="31"/>
    </row>
    <row r="157" ht="15">
      <c r="A157" s="31"/>
    </row>
    <row r="158" ht="15">
      <c r="A158" s="31"/>
    </row>
    <row r="159" ht="15">
      <c r="A159" s="31"/>
    </row>
    <row r="160" ht="15">
      <c r="A160" s="31"/>
    </row>
    <row r="161" ht="15">
      <c r="A161" s="31"/>
    </row>
    <row r="162" ht="15">
      <c r="A162" s="31"/>
    </row>
    <row r="163" ht="15">
      <c r="A163" s="31"/>
    </row>
    <row r="164" ht="15">
      <c r="A164" s="31"/>
    </row>
    <row r="165" ht="15">
      <c r="A165" s="31"/>
    </row>
    <row r="166" ht="15">
      <c r="A166" s="31"/>
    </row>
    <row r="167" ht="15">
      <c r="A167" s="31"/>
    </row>
    <row r="168" ht="15">
      <c r="A168" s="31"/>
    </row>
    <row r="169" ht="15">
      <c r="A169" s="31"/>
    </row>
    <row r="170" ht="15">
      <c r="A170" s="31"/>
    </row>
    <row r="171" ht="15">
      <c r="A171" s="31"/>
    </row>
    <row r="172" ht="15">
      <c r="A172" s="31"/>
    </row>
    <row r="173" ht="15">
      <c r="A173" s="31"/>
    </row>
    <row r="174" ht="15">
      <c r="A174" s="31"/>
    </row>
    <row r="175" ht="15">
      <c r="A175" s="31"/>
    </row>
    <row r="176" ht="15">
      <c r="A176" s="31"/>
    </row>
    <row r="177" ht="15">
      <c r="A177" s="31"/>
    </row>
    <row r="178" ht="15">
      <c r="A178" s="31"/>
    </row>
    <row r="179" ht="15">
      <c r="A179" s="31"/>
    </row>
    <row r="180" ht="15">
      <c r="A180" s="31"/>
    </row>
    <row r="181" ht="15">
      <c r="A181" s="31"/>
    </row>
    <row r="182" ht="15">
      <c r="A182" s="31"/>
    </row>
    <row r="183" ht="15">
      <c r="A183" s="31"/>
    </row>
    <row r="184" ht="15">
      <c r="A184" s="31"/>
    </row>
    <row r="185" ht="15">
      <c r="A185" s="31"/>
    </row>
    <row r="186" ht="15">
      <c r="A186" s="31"/>
    </row>
    <row r="187" ht="15">
      <c r="A187" s="31"/>
    </row>
    <row r="188" ht="15">
      <c r="A188" s="31"/>
    </row>
    <row r="189" ht="15">
      <c r="A189" s="31"/>
    </row>
    <row r="190" ht="15">
      <c r="A190" s="31"/>
    </row>
    <row r="191" ht="15">
      <c r="A191" s="31"/>
    </row>
    <row r="192" ht="15">
      <c r="A192" s="31"/>
    </row>
    <row r="193" ht="15">
      <c r="A193" s="31"/>
    </row>
    <row r="194" ht="15">
      <c r="A194" s="31"/>
    </row>
    <row r="195" ht="15">
      <c r="A195" s="31"/>
    </row>
    <row r="196" ht="15">
      <c r="A196" s="31"/>
    </row>
    <row r="197" ht="15">
      <c r="A197" s="31"/>
    </row>
    <row r="198" ht="15">
      <c r="A198" s="31"/>
    </row>
    <row r="199" ht="15">
      <c r="A199" s="31"/>
    </row>
    <row r="200" ht="15">
      <c r="A200" s="31"/>
    </row>
    <row r="201" ht="15">
      <c r="A201" s="31"/>
    </row>
    <row r="202" ht="15">
      <c r="A202" s="31"/>
    </row>
    <row r="203" ht="15">
      <c r="A203" s="31"/>
    </row>
    <row r="204" ht="15">
      <c r="A204" s="31"/>
    </row>
    <row r="205" ht="15">
      <c r="A205" s="31"/>
    </row>
    <row r="206" ht="15">
      <c r="A206" s="31"/>
    </row>
    <row r="207" ht="15">
      <c r="A207" s="31"/>
    </row>
    <row r="208" ht="15">
      <c r="A208" s="31"/>
    </row>
    <row r="209" ht="15">
      <c r="A209" s="31"/>
    </row>
    <row r="210" ht="15">
      <c r="A210" s="31"/>
    </row>
    <row r="211" ht="15">
      <c r="A211" s="31"/>
    </row>
    <row r="212" ht="15">
      <c r="A212" s="31"/>
    </row>
    <row r="213" ht="15">
      <c r="A213" s="31"/>
    </row>
    <row r="214" ht="15">
      <c r="A214" s="31"/>
    </row>
    <row r="215" ht="15">
      <c r="A215" s="31"/>
    </row>
    <row r="216" ht="15">
      <c r="A216" s="31"/>
    </row>
    <row r="217" ht="15">
      <c r="A217" s="31"/>
    </row>
    <row r="218" ht="15">
      <c r="A218" s="31"/>
    </row>
    <row r="219" ht="15">
      <c r="A219" s="31"/>
    </row>
    <row r="220" ht="15">
      <c r="A220" s="31"/>
    </row>
    <row r="221" ht="15">
      <c r="A221" s="31"/>
    </row>
    <row r="222" ht="15">
      <c r="A222" s="31"/>
    </row>
    <row r="223" ht="15">
      <c r="A223" s="31"/>
    </row>
    <row r="224" ht="15">
      <c r="A224" s="31"/>
    </row>
    <row r="225" ht="15">
      <c r="A225" s="31"/>
    </row>
    <row r="226" ht="15">
      <c r="A226" s="31"/>
    </row>
    <row r="227" ht="15">
      <c r="A227" s="31"/>
    </row>
    <row r="228" ht="15">
      <c r="A228" s="31"/>
    </row>
    <row r="229" ht="15">
      <c r="A229" s="31"/>
    </row>
    <row r="230" ht="15">
      <c r="A230" s="31"/>
    </row>
    <row r="231" ht="15">
      <c r="A231" s="31"/>
    </row>
    <row r="232" ht="15">
      <c r="A232" s="31"/>
    </row>
  </sheetData>
  <sheetProtection selectLockedCells="1" selectUnlockedCells="1"/>
  <mergeCells count="12">
    <mergeCell ref="F3:I3"/>
    <mergeCell ref="F4:I4"/>
    <mergeCell ref="F6:I6"/>
    <mergeCell ref="F7:I7"/>
    <mergeCell ref="J10:M10"/>
    <mergeCell ref="E11:G11"/>
    <mergeCell ref="J11:M11"/>
    <mergeCell ref="A8:I9"/>
    <mergeCell ref="F104:I104"/>
    <mergeCell ref="A10:A11"/>
    <mergeCell ref="H10:H11"/>
    <mergeCell ref="I10:I11"/>
  </mergeCells>
  <printOptions/>
  <pageMargins left="0.5905511811023623" right="0.1968503937007874" top="0.7874015748031497" bottom="0.7874015748031497" header="0.5118110236220472" footer="0.5118110236220472"/>
  <pageSetup fitToHeight="3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2017-12-20T15:08:25Z</cp:lastPrinted>
  <dcterms:created xsi:type="dcterms:W3CDTF">2013-09-04T07:16:35Z</dcterms:created>
  <dcterms:modified xsi:type="dcterms:W3CDTF">2018-10-29T13:32:12Z</dcterms:modified>
  <cp:category/>
  <cp:version/>
  <cp:contentType/>
  <cp:contentStatus/>
</cp:coreProperties>
</file>